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1845" windowWidth="18795" windowHeight="7560" tabRatio="854" activeTab="0"/>
  </bookViews>
  <sheets>
    <sheet name="Schedule" sheetId="1" r:id="rId1"/>
    <sheet name="RangeNames" sheetId="2" state="hidden" r:id="rId2"/>
    <sheet name="Weekly" sheetId="3" r:id="rId3"/>
    <sheet name="Individual" sheetId="4" r:id="rId4"/>
    <sheet name="Winston Division" sheetId="5" r:id="rId5"/>
    <sheet name="Salem Division" sheetId="6" r:id="rId6"/>
    <sheet name="Sportsman" sheetId="7" r:id="rId7"/>
  </sheets>
  <definedNames>
    <definedName name="_Page1">#REF!</definedName>
    <definedName name="BdrSalem">#REF!</definedName>
    <definedName name="BdrWinston">#REF!</definedName>
    <definedName name="Bye1">#REF!</definedName>
    <definedName name="Bye2">#REF!</definedName>
    <definedName name="Bye3">#REF!</definedName>
    <definedName name="ClearRange1">#REF!</definedName>
    <definedName name="ClearRange2">#REF!</definedName>
    <definedName name="ClrRng">#REF!</definedName>
    <definedName name="Indiv">#REF!</definedName>
    <definedName name="IndS1">#REF!</definedName>
    <definedName name="IndS2">#REF!</definedName>
    <definedName name="IndS3">#REF!</definedName>
    <definedName name="IndS4">#REF!</definedName>
    <definedName name="IndW1">#REF!</definedName>
    <definedName name="IndW2">#REF!</definedName>
    <definedName name="IndW3">#REF!</definedName>
    <definedName name="IndW4">#REF!</definedName>
    <definedName name="ISMA">#REF!</definedName>
    <definedName name="ISMQ">#REF!</definedName>
    <definedName name="ISMR">#REF!</definedName>
    <definedName name="ISMS">#REF!</definedName>
    <definedName name="ISWA">#REF!</definedName>
    <definedName name="ISWQ">#REF!</definedName>
    <definedName name="ISWR">#REF!</definedName>
    <definedName name="ISWS">#REF!</definedName>
    <definedName name="IWMA">#REF!</definedName>
    <definedName name="IWMQ">#REF!</definedName>
    <definedName name="IWMR">#REF!</definedName>
    <definedName name="IWMS">#REF!</definedName>
    <definedName name="IWWA">#REF!</definedName>
    <definedName name="IWWQ">#REF!</definedName>
    <definedName name="IWWR">#REF!</definedName>
    <definedName name="IWWS">#REF!</definedName>
    <definedName name="Names">#REF!</definedName>
    <definedName name="Names1">#REF!</definedName>
    <definedName name="Names2">#REF!</definedName>
    <definedName name="Names3">#REF!</definedName>
    <definedName name="PctCopy1">#REF!</definedName>
    <definedName name="PctCopy2">#REF!</definedName>
    <definedName name="_xlnm.Print_Area" localSheetId="3">'Individual'!$A$1:$K$68</definedName>
    <definedName name="_xlnm.Print_Area" localSheetId="5">'Salem Division'!$A$1:$Q$117</definedName>
    <definedName name="_xlnm.Print_Area" localSheetId="0">'Schedule'!$A$1:$M$90</definedName>
    <definedName name="_xlnm.Print_Area" localSheetId="2">'Weekly'!$A$1:$K$66</definedName>
    <definedName name="_xlnm.Print_Area" localSheetId="4">'Winston Division'!$A$1:$Q$114</definedName>
    <definedName name="PrntSlm">#REF!</definedName>
    <definedName name="PrntTeams">#REF!</definedName>
    <definedName name="PrntWnstn">#REF!</definedName>
    <definedName name="QPPrcnt">#REF!</definedName>
    <definedName name="QPPrcntCopy">#REF!</definedName>
    <definedName name="QPs1">#REF!</definedName>
    <definedName name="QPs2">#REF!</definedName>
    <definedName name="Rate1">#REF!</definedName>
    <definedName name="Rate2">#REF!</definedName>
    <definedName name="Salem">#REF!</definedName>
    <definedName name="SAllEvents">#REF!</definedName>
    <definedName name="SData1">#REF!</definedName>
    <definedName name="SData2">#REF!</definedName>
    <definedName name="SMA">#REF!</definedName>
    <definedName name="SMQ">#REF!</definedName>
    <definedName name="SMR">#REF!</definedName>
    <definedName name="SMS">#REF!</definedName>
    <definedName name="Sngl">#REF!</definedName>
    <definedName name="SnglCopy1">#REF!</definedName>
    <definedName name="SnglCopy2">#REF!</definedName>
    <definedName name="SnglPrcnt">#REF!</definedName>
    <definedName name="SQPs">#REF!</definedName>
    <definedName name="SRating">#REF!</definedName>
    <definedName name="SSingles">#REF!</definedName>
    <definedName name="SSort">#REF!</definedName>
    <definedName name="SStart1">#REF!</definedName>
    <definedName name="SStart2">#REF!</definedName>
    <definedName name="STRSort">#REF!</definedName>
    <definedName name="SWA">#REF!</definedName>
    <definedName name="SWQ">#REF!</definedName>
    <definedName name="SWR">#REF!</definedName>
    <definedName name="SWS">#REF!</definedName>
    <definedName name="Teams">#REF!</definedName>
    <definedName name="WAllEvents">#REF!</definedName>
    <definedName name="WData1">#REF!</definedName>
    <definedName name="WData2">#REF!</definedName>
    <definedName name="Winston">#REF!</definedName>
    <definedName name="wk">#REF!</definedName>
    <definedName name="WMA">#REF!</definedName>
    <definedName name="WMQ">#REF!</definedName>
    <definedName name="WMR">#REF!</definedName>
    <definedName name="WMS">#REF!</definedName>
    <definedName name="WQPs">#REF!</definedName>
    <definedName name="WRating">#REF!</definedName>
    <definedName name="WSingles">#REF!</definedName>
    <definedName name="WSort">#REF!</definedName>
    <definedName name="WStart1">#REF!</definedName>
    <definedName name="WStart2">#REF!</definedName>
    <definedName name="WTRSort">#REF!</definedName>
    <definedName name="WWA">#REF!</definedName>
    <definedName name="WWQ">#REF!</definedName>
    <definedName name="WWR">#REF!</definedName>
    <definedName name="WWS">#REF!</definedName>
  </definedNames>
  <calcPr fullCalcOnLoad="1"/>
</workbook>
</file>

<file path=xl/comments7.xml><?xml version="1.0" encoding="utf-8"?>
<comments xmlns="http://schemas.openxmlformats.org/spreadsheetml/2006/main">
  <authors>
    <author>Jones Richard</author>
    <author>RichKristen</author>
    <author>Diebold, Incorporated</author>
  </authors>
  <commentList>
    <comment ref="D3" authorId="0">
      <text>
        <r>
          <rPr>
            <b/>
            <sz val="9"/>
            <rFont val="Tahoma"/>
            <family val="2"/>
          </rPr>
          <t>Jones Richard:</t>
        </r>
        <r>
          <rPr>
            <sz val="9"/>
            <rFont val="Tahoma"/>
            <family val="2"/>
          </rPr>
          <t xml:space="preserve">
Only 1 sheet turned in by M3 / Wires Away (M3 did not receive a vote)
</t>
        </r>
      </text>
    </comment>
    <comment ref="H3" authorId="1">
      <text>
        <r>
          <rPr>
            <b/>
            <sz val="9"/>
            <rFont val="Tahoma"/>
            <family val="2"/>
          </rPr>
          <t>RichKristen:</t>
        </r>
        <r>
          <rPr>
            <sz val="9"/>
            <rFont val="Tahoma"/>
            <family val="2"/>
          </rPr>
          <t xml:space="preserve">
Only one vote from Wires Away / Rumple</t>
        </r>
      </text>
    </comment>
    <comment ref="I3" authorId="0">
      <text>
        <r>
          <rPr>
            <b/>
            <sz val="9"/>
            <rFont val="Tahoma"/>
            <family val="2"/>
          </rPr>
          <t>Jones Richard:</t>
        </r>
        <r>
          <rPr>
            <sz val="9"/>
            <rFont val="Tahoma"/>
            <family val="2"/>
          </rPr>
          <t xml:space="preserve">
No other sportsman for Rumple vs Whos NExt</t>
        </r>
      </text>
    </comment>
    <comment ref="J3" authorId="0">
      <text>
        <r>
          <rPr>
            <b/>
            <sz val="9"/>
            <rFont val="Tahoma"/>
            <family val="2"/>
          </rPr>
          <t>Jones Richard:</t>
        </r>
        <r>
          <rPr>
            <sz val="9"/>
            <rFont val="Tahoma"/>
            <family val="2"/>
          </rPr>
          <t xml:space="preserve">
Sheet cut off from picture - Wires Away - M3 - Can't see sportsman
</t>
        </r>
      </text>
    </comment>
    <comment ref="AC3" authorId="2">
      <text>
        <r>
          <rPr>
            <b/>
            <sz val="9"/>
            <rFont val="Tahoma"/>
            <family val="2"/>
          </rPr>
          <t>Diebold, Incorporated:</t>
        </r>
        <r>
          <rPr>
            <sz val="9"/>
            <rFont val="Tahoma"/>
            <family val="2"/>
          </rPr>
          <t xml:space="preserve">
Dart Vaders forfeited -- No match was played</t>
        </r>
      </text>
    </comment>
    <comment ref="AE3" authorId="0">
      <text>
        <r>
          <rPr>
            <b/>
            <sz val="9"/>
            <rFont val="Tahoma"/>
            <family val="2"/>
          </rPr>
          <t>Jones Richard:</t>
        </r>
        <r>
          <rPr>
            <sz val="9"/>
            <rFont val="Tahoma"/>
            <family val="2"/>
          </rPr>
          <t xml:space="preserve">
NO2 had to forfeit - missing 2 sportsman votes
</t>
        </r>
      </text>
    </comment>
    <comment ref="N3" authorId="1">
      <text>
        <r>
          <rPr>
            <b/>
            <sz val="9"/>
            <rFont val="Tahoma"/>
            <family val="2"/>
          </rPr>
          <t>RichKristen:</t>
        </r>
        <r>
          <rPr>
            <sz val="9"/>
            <rFont val="Tahoma"/>
            <family val="2"/>
          </rPr>
          <t xml:space="preserve">
Wires Away didn’t vote</t>
        </r>
      </text>
    </comment>
    <comment ref="O3" authorId="0">
      <text>
        <r>
          <rPr>
            <b/>
            <sz val="9"/>
            <rFont val="Tahoma"/>
            <family val="2"/>
          </rPr>
          <t>Jones Richard:</t>
        </r>
        <r>
          <rPr>
            <sz val="9"/>
            <rFont val="Tahoma"/>
            <family val="2"/>
          </rPr>
          <t xml:space="preserve">
Wires Away didn’t vote</t>
        </r>
      </text>
    </comment>
    <comment ref="P3" authorId="0">
      <text>
        <r>
          <rPr>
            <b/>
            <sz val="9"/>
            <rFont val="Tahoma"/>
            <family val="2"/>
          </rPr>
          <t>Jones Richard:</t>
        </r>
        <r>
          <rPr>
            <sz val="9"/>
            <rFont val="Tahoma"/>
            <family val="2"/>
          </rPr>
          <t xml:space="preserve">
Only 1 sheet turned in for Beers / Is it in - No sprtsman for Beers</t>
        </r>
      </text>
    </comment>
  </commentList>
</comments>
</file>

<file path=xl/sharedStrings.xml><?xml version="1.0" encoding="utf-8"?>
<sst xmlns="http://schemas.openxmlformats.org/spreadsheetml/2006/main" count="1769" uniqueCount="426">
  <si>
    <t>Teams</t>
  </si>
  <si>
    <t>Names</t>
  </si>
  <si>
    <t>Names1</t>
  </si>
  <si>
    <t>Names2</t>
  </si>
  <si>
    <t>Names3</t>
  </si>
  <si>
    <t>_Page1</t>
  </si>
  <si>
    <t>=Page1!$B$1:$M$60</t>
  </si>
  <si>
    <t>BdrSalem</t>
  </si>
  <si>
    <t>=Teams!$B$112:$B$114</t>
  </si>
  <si>
    <t>BdrWinston</t>
  </si>
  <si>
    <t>=Teams!$B$1:$B$3</t>
  </si>
  <si>
    <t>Bye1</t>
  </si>
  <si>
    <t>=Page1!$A$2</t>
  </si>
  <si>
    <t>Bye2</t>
  </si>
  <si>
    <t>=Page1!$A$3</t>
  </si>
  <si>
    <t>Bye3</t>
  </si>
  <si>
    <t>=Page1!$A$4</t>
  </si>
  <si>
    <t>ClearRange1</t>
  </si>
  <si>
    <t>=Data!$F$3:$J$251</t>
  </si>
  <si>
    <t>ClearRange2</t>
  </si>
  <si>
    <t>ClrRng</t>
  </si>
  <si>
    <t>=Data!$A$3:$T$251</t>
  </si>
  <si>
    <t>Indiv</t>
  </si>
  <si>
    <t>=Individuals!$A$3:$K$69</t>
  </si>
  <si>
    <t>IndS1</t>
  </si>
  <si>
    <t>=Individuals!$A$38:$K$45</t>
  </si>
  <si>
    <t>IndS2</t>
  </si>
  <si>
    <t>=Individuals!$A$47:$K$56</t>
  </si>
  <si>
    <t>IndS3</t>
  </si>
  <si>
    <t>=Individuals!$A$59:$C$66</t>
  </si>
  <si>
    <t>IndS4</t>
  </si>
  <si>
    <t>=Individuals!$I$59:$K$66</t>
  </si>
  <si>
    <t>IndW1</t>
  </si>
  <si>
    <t>=Individuals!$A$6:$K$13</t>
  </si>
  <si>
    <t>IndW2</t>
  </si>
  <si>
    <t>=Individuals!$A$15:$K$23</t>
  </si>
  <si>
    <t>IndW3</t>
  </si>
  <si>
    <t>=Individuals!$A$26:$C$33</t>
  </si>
  <si>
    <t>IndW4</t>
  </si>
  <si>
    <t>=Individuals!$I$26:$K$33</t>
  </si>
  <si>
    <t>ISMA</t>
  </si>
  <si>
    <t>=Individuals!$E$47</t>
  </si>
  <si>
    <t>ISMQ</t>
  </si>
  <si>
    <t>=Individuals!$I$47</t>
  </si>
  <si>
    <t>ISMR</t>
  </si>
  <si>
    <t>=Individuals!$I$59</t>
  </si>
  <si>
    <t>ISMS</t>
  </si>
  <si>
    <t>=Individuals!$A$47</t>
  </si>
  <si>
    <t>ISWA</t>
  </si>
  <si>
    <t>=Individuals!$E$38</t>
  </si>
  <si>
    <t>ISWQ</t>
  </si>
  <si>
    <t>=Individuals!$I$38</t>
  </si>
  <si>
    <t>ISWR</t>
  </si>
  <si>
    <t>=Individuals!$A$59</t>
  </si>
  <si>
    <t>ISWS</t>
  </si>
  <si>
    <t>=Individuals!$A$38</t>
  </si>
  <si>
    <t>IWMA</t>
  </si>
  <si>
    <t>=Individuals!$E$15</t>
  </si>
  <si>
    <t>IWMQ</t>
  </si>
  <si>
    <t>=Individuals!$I$15</t>
  </si>
  <si>
    <t>IWMR</t>
  </si>
  <si>
    <t>=Individuals!$I$26</t>
  </si>
  <si>
    <t>IWMS</t>
  </si>
  <si>
    <t>=Individuals!$A$15</t>
  </si>
  <si>
    <t>IWWA</t>
  </si>
  <si>
    <t>=Individuals!$E$6</t>
  </si>
  <si>
    <t>IWWQ</t>
  </si>
  <si>
    <t>=Individuals!$I$6</t>
  </si>
  <si>
    <t>IWWR</t>
  </si>
  <si>
    <t>=Individuals!$A$26</t>
  </si>
  <si>
    <t>IWWS</t>
  </si>
  <si>
    <t>=Individuals!$A$6</t>
  </si>
  <si>
    <t>=Data!$A$3:$B$250</t>
  </si>
  <si>
    <t>=Data!$I$3</t>
  </si>
  <si>
    <t>=Data!$N$3</t>
  </si>
  <si>
    <t>=Data!$R$3</t>
  </si>
  <si>
    <t>PctCopy1</t>
  </si>
  <si>
    <t>=Data!$E$3:$E$250</t>
  </si>
  <si>
    <t>PctCopy2</t>
  </si>
  <si>
    <t>=Data!$M$3:$M$250</t>
  </si>
  <si>
    <t>PrntSlm</t>
  </si>
  <si>
    <t>=Teams!$B$113:$O$198</t>
  </si>
  <si>
    <t>PrntTeams</t>
  </si>
  <si>
    <t>=Teams!$B$2:$O$198</t>
  </si>
  <si>
    <t>PrntWnstn</t>
  </si>
  <si>
    <t>=Teams!$B$2:$O$111</t>
  </si>
  <si>
    <t>QPPrcnt</t>
  </si>
  <si>
    <t>=Data!$Q$2</t>
  </si>
  <si>
    <t>QPPrcntCopy</t>
  </si>
  <si>
    <t>=Data!$Q$3:$Q$250</t>
  </si>
  <si>
    <t>QPs1</t>
  </si>
  <si>
    <t>QPs2</t>
  </si>
  <si>
    <t>=Data!$P$3</t>
  </si>
  <si>
    <t>Rate1</t>
  </si>
  <si>
    <t>=Data!$N$3:$N$249</t>
  </si>
  <si>
    <t>Rate2</t>
  </si>
  <si>
    <t>=Data!$T$3</t>
  </si>
  <si>
    <t>Salem</t>
  </si>
  <si>
    <t>=Page1!$H$6:$L$11</t>
  </si>
  <si>
    <t>SAllEvents</t>
  </si>
  <si>
    <t>=Data!$I$150:$M$251</t>
  </si>
  <si>
    <t>SData1</t>
  </si>
  <si>
    <t>=Teams!$A$115:$B$196</t>
  </si>
  <si>
    <t>SData2</t>
  </si>
  <si>
    <t>=Teams!$D$115:$O$196</t>
  </si>
  <si>
    <t>Sngl</t>
  </si>
  <si>
    <t>=Data!$G$2:$H$2</t>
  </si>
  <si>
    <t>SnglCopy1</t>
  </si>
  <si>
    <t>=Data!$G$3:$H$251</t>
  </si>
  <si>
    <t>SnglCopy2</t>
  </si>
  <si>
    <t>=Data!$C$3</t>
  </si>
  <si>
    <t>SnglPrcnt</t>
  </si>
  <si>
    <t>=Data!$E$2</t>
  </si>
  <si>
    <t>SQPs</t>
  </si>
  <si>
    <t>=Data!$N$150:$Q$250</t>
  </si>
  <si>
    <t>SRating</t>
  </si>
  <si>
    <t>=Data!$R$150:$T$251</t>
  </si>
  <si>
    <t>SSingles</t>
  </si>
  <si>
    <t>=Data!$A$150:$E$251</t>
  </si>
  <si>
    <t>SSort</t>
  </si>
  <si>
    <t>=Data!$A$150:$T$251</t>
  </si>
  <si>
    <t>SStart1</t>
  </si>
  <si>
    <t>=Data!$A$150</t>
  </si>
  <si>
    <t>SStart2</t>
  </si>
  <si>
    <t>=Data!$C$150</t>
  </si>
  <si>
    <t>STRSort</t>
  </si>
  <si>
    <t>=Individuals!$E$58:$F$64</t>
  </si>
  <si>
    <t>=Teams!$B$1:$O$198</t>
  </si>
  <si>
    <t>WAllEvents</t>
  </si>
  <si>
    <t>=Data!$I$3:$M$149</t>
  </si>
  <si>
    <t>WData1</t>
  </si>
  <si>
    <t>=Teams!$A$4:$B$109</t>
  </si>
  <si>
    <t>WData2</t>
  </si>
  <si>
    <t>=Teams!$D$4:$O$109</t>
  </si>
  <si>
    <t>Winston</t>
  </si>
  <si>
    <t>=Page1!$B$6:$F$13</t>
  </si>
  <si>
    <t>wk</t>
  </si>
  <si>
    <t>=Page1!$A$1</t>
  </si>
  <si>
    <t>WQPs</t>
  </si>
  <si>
    <t>=Data!$N$3:$Q$149</t>
  </si>
  <si>
    <t>WRating</t>
  </si>
  <si>
    <t>=Data!$R$3:$T$149</t>
  </si>
  <si>
    <t>WSingles</t>
  </si>
  <si>
    <t>=Data!$A$3:$E$149</t>
  </si>
  <si>
    <t>WSort</t>
  </si>
  <si>
    <t>=Data!$A$3:$T$149</t>
  </si>
  <si>
    <t>WStart1</t>
  </si>
  <si>
    <t>=Data!$A$3</t>
  </si>
  <si>
    <t>WStart2</t>
  </si>
  <si>
    <t>WTRSort</t>
  </si>
  <si>
    <t>=Individuals!$E$25:$F$33</t>
  </si>
  <si>
    <t>WWA</t>
  </si>
  <si>
    <t>=Data!$J$4:$L$10</t>
  </si>
  <si>
    <t>WWS</t>
  </si>
  <si>
    <t>=Data!$B$4:$D$10</t>
  </si>
  <si>
    <t>SMA</t>
  </si>
  <si>
    <t>=Data!$J$176:$L$182</t>
  </si>
  <si>
    <t>SMQ</t>
  </si>
  <si>
    <t>=Data!$O$176:$Q$182</t>
  </si>
  <si>
    <t>SMR</t>
  </si>
  <si>
    <t>=Data!$S$176:$T$182</t>
  </si>
  <si>
    <t>SMS</t>
  </si>
  <si>
    <t>=Data!$B$176:$D$182</t>
  </si>
  <si>
    <t>SWA</t>
  </si>
  <si>
    <t>=Data!$J$151:$L$157</t>
  </si>
  <si>
    <t>SWQ</t>
  </si>
  <si>
    <t>=Data!$O$151:$Q$157</t>
  </si>
  <si>
    <t>SWR</t>
  </si>
  <si>
    <t>=Data!$S$151:$T$157</t>
  </si>
  <si>
    <t>SWS</t>
  </si>
  <si>
    <t>=Data!$B$151:$D$157</t>
  </si>
  <si>
    <t>WMA</t>
  </si>
  <si>
    <t>=Data!$J$32:$L$38</t>
  </si>
  <si>
    <t>WMQ</t>
  </si>
  <si>
    <t>=Data!$O$32:$Q$38</t>
  </si>
  <si>
    <t>WMR</t>
  </si>
  <si>
    <t>=Data!$S$32:$T$38</t>
  </si>
  <si>
    <t>WMS</t>
  </si>
  <si>
    <t>=Data!$B$32:$D$38</t>
  </si>
  <si>
    <t>WWQ</t>
  </si>
  <si>
    <t>=Data!$O$4:$Q$10</t>
  </si>
  <si>
    <t>WWR</t>
  </si>
  <si>
    <t>=Data!$S$4:$T$10</t>
  </si>
  <si>
    <t>=Data!$M$3:$O$251</t>
  </si>
  <si>
    <t>Home</t>
  </si>
  <si>
    <t>Away</t>
  </si>
  <si>
    <t>Score</t>
  </si>
  <si>
    <t xml:space="preserve">    Score</t>
  </si>
  <si>
    <t>TOURNAMENT MATCHES START AT 6:00PM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</si>
  <si>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</si>
  <si>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</si>
  <si>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</si>
  <si>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</si>
  <si>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</si>
  <si>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</si>
  <si>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</si>
  <si>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</si>
  <si>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</si>
  <si>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</si>
  <si>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</si>
  <si>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</si>
  <si>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</si>
  <si>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</si>
  <si>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.</t>
  </si>
  <si>
    <t>WINSTON SALEM SUNDAY NIGHT DART LEAGUE</t>
  </si>
  <si>
    <t>WINSTON DIVISION</t>
  </si>
  <si>
    <t>TEAM</t>
  </si>
  <si>
    <t>W</t>
  </si>
  <si>
    <t>L</t>
  </si>
  <si>
    <t>GF</t>
  </si>
  <si>
    <t>GA</t>
  </si>
  <si>
    <t>Team Rating</t>
  </si>
  <si>
    <t>SALEM DIVISION</t>
  </si>
  <si>
    <t>Jason Taylor</t>
  </si>
  <si>
    <t>Lauren Whitaker</t>
  </si>
  <si>
    <t>Marc Bopp</t>
  </si>
  <si>
    <t>Norman Hill</t>
  </si>
  <si>
    <t>Ellen Lee</t>
  </si>
  <si>
    <t>Jay Short</t>
  </si>
  <si>
    <t>Michelle Barlow</t>
  </si>
  <si>
    <t>Rob Eastman-Mullins</t>
  </si>
  <si>
    <t>Please use the back of your scoresheet to communicate any questions, concerns or general information to the statistician or president.</t>
  </si>
  <si>
    <t>Singles - Women</t>
  </si>
  <si>
    <t>All Events - Women</t>
  </si>
  <si>
    <t>Quality Points - Women</t>
  </si>
  <si>
    <t>Name</t>
  </si>
  <si>
    <t>Win%</t>
  </si>
  <si>
    <t>Qp's</t>
  </si>
  <si>
    <t>QP%</t>
  </si>
  <si>
    <t>Kristen King</t>
  </si>
  <si>
    <t>Singles - Men</t>
  </si>
  <si>
    <t>All Events - Men</t>
  </si>
  <si>
    <t>Quality Points - Men</t>
  </si>
  <si>
    <t>Jim Laudenslager</t>
  </si>
  <si>
    <t>Mike Todd</t>
  </si>
  <si>
    <t>Bill McGuire</t>
  </si>
  <si>
    <t>Anthony Smith</t>
  </si>
  <si>
    <t>Ratings - Women</t>
  </si>
  <si>
    <t xml:space="preserve">Special Quality Point Register </t>
  </si>
  <si>
    <t>Ratings - Men</t>
  </si>
  <si>
    <t>Rating is calculated by adding Total Wins x 2 plus QPs and dividing by Total Games</t>
  </si>
  <si>
    <t>QP percentage is calculated  # of QP's divided by the number of games played.</t>
  </si>
  <si>
    <t>Taryn Leverton</t>
  </si>
  <si>
    <t>Mary Wayne Thomas</t>
  </si>
  <si>
    <t>Jennifer Hill</t>
  </si>
  <si>
    <t>Matt Masten</t>
  </si>
  <si>
    <t>Mike Budzinski</t>
  </si>
  <si>
    <t>Bill Leverton</t>
  </si>
  <si>
    <t>WEEK</t>
  </si>
  <si>
    <t>S01</t>
  </si>
  <si>
    <t>SC</t>
  </si>
  <si>
    <t>D01</t>
  </si>
  <si>
    <t>DC</t>
  </si>
  <si>
    <t>Total</t>
  </si>
  <si>
    <t>QPs</t>
  </si>
  <si>
    <t>Rating</t>
  </si>
  <si>
    <t>QP</t>
  </si>
  <si>
    <t>Irv Prescott</t>
  </si>
  <si>
    <t>Sub</t>
  </si>
  <si>
    <t>Forfeit</t>
  </si>
  <si>
    <t>Default</t>
  </si>
  <si>
    <t>Bonny McNally</t>
  </si>
  <si>
    <t>Andre Carter</t>
  </si>
  <si>
    <t>Reagan Morrison</t>
  </si>
  <si>
    <t>Ralph Antonelli</t>
  </si>
  <si>
    <t>Derek Crews</t>
  </si>
  <si>
    <t>Kelley Mitchell</t>
  </si>
  <si>
    <t>John Mitchell</t>
  </si>
  <si>
    <t>John Franke</t>
  </si>
  <si>
    <t>Michael Eickemeier</t>
  </si>
  <si>
    <t>Rich Jones</t>
  </si>
  <si>
    <t>NAME</t>
  </si>
  <si>
    <t>TTL</t>
  </si>
  <si>
    <t>Winston Division</t>
  </si>
  <si>
    <t>Salem Division</t>
  </si>
  <si>
    <t>Winston Salem Sunday Night Dart League Schedule</t>
  </si>
  <si>
    <t>Eric Hale</t>
  </si>
  <si>
    <t xml:space="preserve">TOURNAMENT  </t>
  </si>
  <si>
    <t>Secretary / Treasurer</t>
  </si>
  <si>
    <t>Statistician / Website</t>
  </si>
  <si>
    <t>Winston Division VP</t>
  </si>
  <si>
    <t>Salem Division VP</t>
  </si>
  <si>
    <t xml:space="preserve">Winston Division </t>
  </si>
  <si>
    <t>Team</t>
  </si>
  <si>
    <t>Captain</t>
  </si>
  <si>
    <t>ATTENTION ALL CAPTAINS</t>
  </si>
  <si>
    <r>
      <t xml:space="preserve"> Please remember to </t>
    </r>
    <r>
      <rPr>
        <b/>
        <sz val="10"/>
        <color indexed="8"/>
        <rFont val="Arial"/>
        <family val="2"/>
      </rPr>
      <t>fully complete</t>
    </r>
    <r>
      <rPr>
        <sz val="10"/>
        <color indexed="8"/>
        <rFont val="Arial"/>
        <family val="2"/>
      </rPr>
      <t xml:space="preserve"> your scoresheet.  This includes </t>
    </r>
    <r>
      <rPr>
        <u val="single"/>
        <sz val="10"/>
        <color indexed="8"/>
        <rFont val="Arial"/>
        <family val="2"/>
      </rPr>
      <t>noting the final score</t>
    </r>
    <r>
      <rPr>
        <sz val="10"/>
        <color indexed="8"/>
        <rFont val="Arial"/>
        <family val="2"/>
      </rPr>
      <t xml:space="preserve">, initialing the scoresheet and choosing a sportsperson from the other team.  </t>
    </r>
    <r>
      <rPr>
        <b/>
        <sz val="10"/>
        <color indexed="10"/>
        <rFont val="Arial"/>
        <family val="2"/>
      </rPr>
      <t>PLEASE PRINT LEGIBLY!!!!</t>
    </r>
  </si>
  <si>
    <t>If you are using a Substitute player, put the word "(SUB)" next to the player's name on the scoresheet.  If it's a new player, put "(NEW)" next to the player's name and include their dues THAT NIGHT with your scoresheet.</t>
  </si>
  <si>
    <t xml:space="preserve"> If you have two players with the SAME first name, PLEASE use a last initial or last name EACH time they are listed to avoid confusion and keep accurate reporting.</t>
  </si>
  <si>
    <t>Richard Jones</t>
  </si>
  <si>
    <r>
      <t xml:space="preserve">League President - </t>
    </r>
    <r>
      <rPr>
        <i/>
        <sz val="12"/>
        <rFont val="Arial"/>
        <family val="2"/>
      </rPr>
      <t>Rob Eastman-Mullins</t>
    </r>
  </si>
  <si>
    <t>Mark Smith</t>
  </si>
  <si>
    <t>Ethan Fletcher</t>
  </si>
  <si>
    <t>Wires Away</t>
  </si>
  <si>
    <t>The Fletchers</t>
  </si>
  <si>
    <t>Is It In?</t>
  </si>
  <si>
    <t>Rumple Steel Tips</t>
  </si>
  <si>
    <t>Pros &amp; Cons</t>
  </si>
  <si>
    <t>Starving Dartists</t>
  </si>
  <si>
    <t>Down to the Wire</t>
  </si>
  <si>
    <t>Dart Vaders</t>
  </si>
  <si>
    <t>Who's Next?</t>
  </si>
  <si>
    <r>
      <t xml:space="preserve">Nitrous </t>
    </r>
    <r>
      <rPr>
        <i/>
        <sz val="12"/>
        <rFont val="Arial"/>
        <family val="2"/>
      </rPr>
      <t>Oche</t>
    </r>
    <r>
      <rPr>
        <sz val="12"/>
        <rFont val="Arial"/>
        <family val="2"/>
      </rPr>
      <t>cide</t>
    </r>
  </si>
  <si>
    <t>Throws of Despair</t>
  </si>
  <si>
    <t>Andrew Leslie</t>
  </si>
  <si>
    <t>NICKS</t>
  </si>
  <si>
    <t>WEOH</t>
  </si>
  <si>
    <t>UNIV 1-4</t>
  </si>
  <si>
    <t>UNIV 5-8</t>
  </si>
  <si>
    <t>Nitrous Ochecide</t>
  </si>
  <si>
    <t>TTIME</t>
  </si>
  <si>
    <t>JTOWN</t>
  </si>
  <si>
    <t>Norm Kidby</t>
  </si>
  <si>
    <t>Kevin Weaver</t>
  </si>
  <si>
    <t>Mark Slawter</t>
  </si>
  <si>
    <t>Jaime Livengood</t>
  </si>
  <si>
    <t>Matt Dellinger</t>
  </si>
  <si>
    <t>Darlene Crews</t>
  </si>
  <si>
    <t>James Tyndall</t>
  </si>
  <si>
    <t>Season 56</t>
  </si>
  <si>
    <t>SEASON 56</t>
  </si>
  <si>
    <t>weeks * 1.5</t>
  </si>
  <si>
    <t>games played</t>
  </si>
  <si>
    <t>&lt;R&gt; first season rookie</t>
  </si>
  <si>
    <t>&lt;RR&gt; second season rookie</t>
  </si>
  <si>
    <r>
      <rPr>
        <b/>
        <sz val="9"/>
        <color indexed="10"/>
        <rFont val="Arial Black"/>
        <family val="2"/>
      </rPr>
      <t>JTOWN</t>
    </r>
    <r>
      <rPr>
        <b/>
        <sz val="9"/>
        <rFont val="Arial Black"/>
        <family val="2"/>
      </rPr>
      <t xml:space="preserve"> &gt; Breaktime Jonestown Rd. &gt; 420 Jonestown Rd, Winston Salem, 27104 &gt; 765-7391</t>
    </r>
  </si>
  <si>
    <r>
      <rPr>
        <b/>
        <sz val="9"/>
        <color indexed="10"/>
        <rFont val="Arial Black"/>
        <family val="2"/>
      </rPr>
      <t>WEOH</t>
    </r>
    <r>
      <rPr>
        <b/>
        <sz val="9"/>
        <rFont val="Arial Black"/>
        <family val="2"/>
      </rPr>
      <t xml:space="preserve"> &gt; West End Opera House &gt; 853 Reynolda Rd, Winston Salem, 27104 &gt; 721 - 0083</t>
    </r>
  </si>
  <si>
    <r>
      <rPr>
        <b/>
        <sz val="9"/>
        <color indexed="10"/>
        <rFont val="Arial Black"/>
        <family val="2"/>
      </rPr>
      <t>TTIME</t>
    </r>
    <r>
      <rPr>
        <b/>
        <sz val="9"/>
        <rFont val="Arial Black"/>
        <family val="2"/>
      </rPr>
      <t xml:space="preserve"> &gt; Tee Time &gt; 3040 Healy Dr, Winston Salem, 27103 &gt; 760 - 4010</t>
    </r>
  </si>
  <si>
    <r>
      <rPr>
        <b/>
        <sz val="9"/>
        <color indexed="10"/>
        <rFont val="Arial Black"/>
        <family val="2"/>
      </rPr>
      <t>NICKS</t>
    </r>
    <r>
      <rPr>
        <b/>
        <sz val="9"/>
        <rFont val="Arial Black"/>
        <family val="2"/>
      </rPr>
      <t xml:space="preserve"> &gt; Old Nick's Pub &gt; 1919 Lowes Food Dr, Lewisville, 27023 &gt; 747 - 3059</t>
    </r>
  </si>
  <si>
    <t>WK &gt;</t>
  </si>
  <si>
    <t>Aaron Taylor</t>
  </si>
  <si>
    <t>No Games 11/29 - Thanksgiving</t>
  </si>
  <si>
    <t>Beers &amp; Spears</t>
  </si>
  <si>
    <t>Dana Watson</t>
  </si>
  <si>
    <t>Michael Watson</t>
  </si>
  <si>
    <t>Scott Wickline</t>
  </si>
  <si>
    <t>Mitzi Wright</t>
  </si>
  <si>
    <t>Shane Wright</t>
  </si>
  <si>
    <t>Shane Ball</t>
  </si>
  <si>
    <t>Trevor Anderson</t>
  </si>
  <si>
    <t>Jim Lavis</t>
  </si>
  <si>
    <t>Jim Krier</t>
  </si>
  <si>
    <t>Ryan McCollum &lt;R&gt;</t>
  </si>
  <si>
    <t>Andrea Eastman-Mullins</t>
  </si>
  <si>
    <t>Carol Lavis</t>
  </si>
  <si>
    <t>Andrew Hayes &lt;RR&gt;</t>
  </si>
  <si>
    <t>Eric Thompson &lt;RR&gt;</t>
  </si>
  <si>
    <t>Jenny Ball &lt;RR&gt;</t>
  </si>
  <si>
    <t>FAN ZONE</t>
  </si>
  <si>
    <t>M3</t>
  </si>
  <si>
    <t>Shaft</t>
  </si>
  <si>
    <t>Who's Next</t>
  </si>
  <si>
    <t>CJ Milam</t>
  </si>
  <si>
    <t>Chris Sabolcik</t>
  </si>
  <si>
    <t>Lynn Smith</t>
  </si>
  <si>
    <t>Emily Satterfield</t>
  </si>
  <si>
    <t>Eric Fletcher</t>
  </si>
  <si>
    <t>Marcus Blakely &lt;RR&gt;*</t>
  </si>
  <si>
    <t>Mike Ortegon &lt;R&gt;</t>
  </si>
  <si>
    <t>Kimberly Haines</t>
  </si>
  <si>
    <r>
      <rPr>
        <b/>
        <sz val="9"/>
        <color indexed="10"/>
        <rFont val="Arial Black"/>
        <family val="2"/>
      </rPr>
      <t xml:space="preserve">FANZONE </t>
    </r>
    <r>
      <rPr>
        <b/>
        <sz val="9"/>
        <rFont val="Arial Black"/>
        <family val="2"/>
      </rPr>
      <t>&gt; Fan Zone &gt; 975 Peters Creek Prkwy, 27103 &gt; 725 - 6990</t>
    </r>
  </si>
  <si>
    <t>Sean Melsop &lt;RR&gt;</t>
  </si>
  <si>
    <t>Deanna Tribble</t>
  </si>
  <si>
    <t>Stephanie Murray &lt;R&gt;</t>
  </si>
  <si>
    <t>Michael Simmons &lt;RR&gt;</t>
  </si>
  <si>
    <t>Jimmy Murray &lt;R&gt;</t>
  </si>
  <si>
    <t>Steve Miller &lt;R&gt;</t>
  </si>
  <si>
    <t>Chris Hyde</t>
  </si>
  <si>
    <t>Courtney Morrison</t>
  </si>
  <si>
    <t>Laurinda Bedsaul</t>
  </si>
  <si>
    <t>Brooke Miller</t>
  </si>
  <si>
    <t>Jeremy Miller &lt;R&gt;</t>
  </si>
  <si>
    <t>Thomas Masten &lt;R&gt;</t>
  </si>
  <si>
    <t>Joe Jablon</t>
  </si>
  <si>
    <t>Scott Worthington</t>
  </si>
  <si>
    <t>Sean Branagan &lt;R&gt;</t>
  </si>
  <si>
    <t>Kelly Clemmons</t>
  </si>
  <si>
    <t>Keith Pope</t>
  </si>
  <si>
    <t>Chase Bohannon</t>
  </si>
  <si>
    <t>Aaron Lampkin &lt;RR&gt;*</t>
  </si>
  <si>
    <t>Holly McCann &lt;RR&gt;*</t>
  </si>
  <si>
    <t>TOURNAMENT PLAY IN GAMES</t>
  </si>
  <si>
    <t>MATCHES START AT 6:00 PM</t>
  </si>
  <si>
    <t>Play In Games</t>
  </si>
  <si>
    <t>Tournament Rd 1</t>
  </si>
  <si>
    <t>Tournament Rd 2</t>
  </si>
  <si>
    <t>Division Finals</t>
  </si>
  <si>
    <t>Final</t>
  </si>
  <si>
    <t>Kathy Bussolati</t>
  </si>
  <si>
    <t>games left to qualify</t>
  </si>
  <si>
    <t>tournament eligibility</t>
  </si>
  <si>
    <t>No Games 9/6 - Labor Day -&gt; DUES to WEOH Week 4</t>
  </si>
  <si>
    <t>9H</t>
  </si>
  <si>
    <t>Caleb (Sub)</t>
  </si>
  <si>
    <t>SMOKE</t>
  </si>
  <si>
    <t>High Out - Scott Worthington (111)</t>
  </si>
  <si>
    <t>Tim Dunham &lt;R&gt;</t>
  </si>
  <si>
    <t>Bill Bason &lt;R&gt;</t>
  </si>
  <si>
    <t>Laura Bason &lt;R&gt;</t>
  </si>
  <si>
    <t>Matt Messick</t>
  </si>
  <si>
    <t>UNIV 1-8</t>
  </si>
  <si>
    <t>SCOTTIE B</t>
  </si>
  <si>
    <r>
      <rPr>
        <b/>
        <sz val="9"/>
        <color indexed="10"/>
        <rFont val="Arial Black"/>
        <family val="2"/>
      </rPr>
      <t>SMOKE</t>
    </r>
    <r>
      <rPr>
        <b/>
        <sz val="9"/>
        <rFont val="Arial Black"/>
        <family val="2"/>
      </rPr>
      <t xml:space="preserve"> &gt; Southern Smoke &gt; 3441 Myer Lee Dr, Winston Salem, 27101 &gt; 893-8690</t>
    </r>
  </si>
  <si>
    <r>
      <rPr>
        <b/>
        <sz val="9"/>
        <color indexed="10"/>
        <rFont val="Arial Black"/>
        <family val="2"/>
      </rPr>
      <t xml:space="preserve">SCOTTIE B </t>
    </r>
    <r>
      <rPr>
        <b/>
        <sz val="9"/>
        <rFont val="Arial Black"/>
        <family val="2"/>
      </rPr>
      <t>&gt; Scottie B's  &gt; 6428 University Pkwy, Rural Hall, 27045 &gt; 377-9358</t>
    </r>
  </si>
  <si>
    <t>Dave (Sub)</t>
  </si>
  <si>
    <t>9-H</t>
  </si>
  <si>
    <t>Ray (Sub)</t>
  </si>
  <si>
    <t>SCOTTIE B'S &gt; 377 ~ 9358</t>
  </si>
  <si>
    <t>TEE TIME &gt; 760 ~ 4010</t>
  </si>
  <si>
    <t>BREAKTIME JONESTOWN &gt; 765 ~ 7391</t>
  </si>
  <si>
    <t>OLD NICK'S PUB &gt; 747 ~ 3059</t>
  </si>
  <si>
    <t>FAN ZONE &gt; 725 ~ 6990</t>
  </si>
  <si>
    <t>SOUTHERN SMOKE &gt; 893 ~ 8690</t>
  </si>
  <si>
    <t>WEST END OPERA HOUSE &gt; 721 ~ 0083</t>
  </si>
  <si>
    <t>Jodi (Sub)</t>
  </si>
  <si>
    <t>T-80</t>
  </si>
  <si>
    <t>Winston-Salem Sunday Night Dart League - 56th Season</t>
  </si>
  <si>
    <t>Johnathan Watson &lt;R&gt;</t>
  </si>
  <si>
    <t>Jermain Freeman &lt;R&gt;</t>
  </si>
  <si>
    <t>F</t>
  </si>
  <si>
    <t>Steve (Sub)</t>
  </si>
  <si>
    <t>Raun (Sub)</t>
  </si>
  <si>
    <t>Davy (Sub)</t>
  </si>
  <si>
    <t>High Out -Mike Todd (118)</t>
  </si>
  <si>
    <t>BYES &gt; Is It In?, Beers &amp; Spears, Shaft, Pros &amp; Cons</t>
  </si>
  <si>
    <t>FINAL STATS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</si>
</sst>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;;;"/>
    <numFmt numFmtId="169" formatCode="0.000000"/>
    <numFmt numFmtId="170" formatCode="0.00000"/>
    <numFmt numFmtId="171" formatCode="mmm\ dd"/>
    <numFmt numFmtId="172" formatCode="mmmm\ dd\,\ yyyy"/>
    <numFmt numFmtId="173" formatCode="mmm\ dd\,\ yyyy"/>
    <numFmt numFmtId="174" formatCode="0.00000000"/>
    <numFmt numFmtId="175" formatCode="0.0000000"/>
    <numFmt numFmtId="176" formatCode="mmmm\ d\,\ yyyy"/>
    <numFmt numFmtId="177" formatCode="mm/dd/yy"/>
    <numFmt numFmtId="178" formatCode="mm\-dd"/>
    <numFmt numFmtId="179" formatCode="mmm\-dd"/>
    <numFmt numFmtId="180" formatCode="0_);[Red]\(0\)"/>
    <numFmt numFmtId="181" formatCode="0_);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);\(#,##0.0\)"/>
    <numFmt numFmtId="187" formatCode="#,##0.000_);\(#,##0.000\)"/>
    <numFmt numFmtId="188" formatCode="#,##0.0000_);\(#,##0.0000\)"/>
    <numFmt numFmtId="189" formatCode="[$-409]dddd\,\ mmmm\ dd\,\ yyyy"/>
    <numFmt numFmtId="190" formatCode="mm/dd/yy;@"/>
    <numFmt numFmtId="191" formatCode="\:"/>
    <numFmt numFmtId="192" formatCode="0.000%"/>
    <numFmt numFmtId="193" formatCode="0.0000%"/>
    <numFmt numFmtId="194" formatCode="[$-409]h:mm:ss\ AM/PM"/>
    <numFmt numFmtId="195" formatCode="&quot;$&quot;#,##0"/>
  </numFmts>
  <fonts count="130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45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b/>
      <u val="single"/>
      <sz val="11"/>
      <color indexed="9"/>
      <name val="Arial"/>
      <family val="2"/>
    </font>
    <font>
      <b/>
      <i/>
      <sz val="14"/>
      <name val="Cambria"/>
      <family val="1"/>
    </font>
    <font>
      <sz val="14"/>
      <name val="Arial"/>
      <family val="2"/>
    </font>
    <font>
      <b/>
      <sz val="14"/>
      <name val="Cambria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0"/>
      <color indexed="17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22"/>
      <name val="Cambria"/>
      <family val="1"/>
    </font>
    <font>
      <b/>
      <i/>
      <sz val="20"/>
      <name val="Garamond"/>
      <family val="1"/>
    </font>
    <font>
      <i/>
      <sz val="16"/>
      <name val="Monotype Corsiva"/>
      <family val="4"/>
    </font>
    <font>
      <b/>
      <sz val="10"/>
      <color indexed="5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b/>
      <i/>
      <u val="single"/>
      <sz val="11"/>
      <name val="Arial"/>
      <family val="2"/>
    </font>
    <font>
      <u val="single"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12"/>
      <name val="Arial"/>
      <family val="2"/>
    </font>
    <font>
      <b/>
      <i/>
      <sz val="20"/>
      <name val="Arial"/>
      <family val="2"/>
    </font>
    <font>
      <b/>
      <sz val="9"/>
      <name val="Arial Black"/>
      <family val="2"/>
    </font>
    <font>
      <b/>
      <sz val="9"/>
      <color indexed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b/>
      <sz val="11"/>
      <color indexed="10"/>
      <name val="Arial"/>
      <family val="2"/>
    </font>
    <font>
      <b/>
      <sz val="11"/>
      <color indexed="30"/>
      <name val="Arial"/>
      <family val="2"/>
    </font>
    <font>
      <i/>
      <sz val="12"/>
      <color indexed="30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b/>
      <i/>
      <sz val="12"/>
      <color indexed="30"/>
      <name val="Arial"/>
      <family val="2"/>
    </font>
    <font>
      <b/>
      <i/>
      <sz val="12"/>
      <color indexed="10"/>
      <name val="Arial"/>
      <family val="2"/>
    </font>
    <font>
      <b/>
      <u val="single"/>
      <sz val="14"/>
      <color indexed="30"/>
      <name val="Arial"/>
      <family val="2"/>
    </font>
    <font>
      <b/>
      <i/>
      <sz val="12"/>
      <color indexed="17"/>
      <name val="Arial"/>
      <family val="2"/>
    </font>
    <font>
      <b/>
      <sz val="11"/>
      <color indexed="11"/>
      <name val="Arial"/>
      <family val="2"/>
    </font>
    <font>
      <sz val="11"/>
      <color indexed="11"/>
      <name val="Arial"/>
      <family val="2"/>
    </font>
    <font>
      <b/>
      <sz val="20"/>
      <color indexed="8"/>
      <name val="Arial"/>
      <family val="2"/>
    </font>
    <font>
      <b/>
      <sz val="11"/>
      <color indexed="9"/>
      <name val="Arial"/>
      <family val="2"/>
    </font>
    <font>
      <b/>
      <i/>
      <sz val="16"/>
      <color indexed="30"/>
      <name val="Arial"/>
      <family val="2"/>
    </font>
    <font>
      <i/>
      <sz val="12"/>
      <color indexed="10"/>
      <name val="Arial"/>
      <family val="2"/>
    </font>
    <font>
      <b/>
      <sz val="16"/>
      <color indexed="17"/>
      <name val="Arial"/>
      <family val="2"/>
    </font>
    <font>
      <b/>
      <i/>
      <sz val="20"/>
      <color indexed="56"/>
      <name val="Cambria"/>
      <family val="1"/>
    </font>
    <font>
      <b/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i/>
      <sz val="12"/>
      <color rgb="FF0070C0"/>
      <name val="Arial"/>
      <family val="2"/>
    </font>
    <font>
      <b/>
      <i/>
      <sz val="10"/>
      <color rgb="FF00B05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0"/>
      <color theme="9" tint="-0.24997000396251678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b/>
      <i/>
      <sz val="12"/>
      <color rgb="FF0070C0"/>
      <name val="Arial"/>
      <family val="2"/>
    </font>
    <font>
      <b/>
      <i/>
      <sz val="12"/>
      <color rgb="FFFF0000"/>
      <name val="Arial"/>
      <family val="2"/>
    </font>
    <font>
      <b/>
      <u val="single"/>
      <sz val="14"/>
      <color rgb="FF0070C0"/>
      <name val="Arial"/>
      <family val="2"/>
    </font>
    <font>
      <b/>
      <i/>
      <sz val="12"/>
      <color rgb="FF00B050"/>
      <name val="Arial"/>
      <family val="2"/>
    </font>
    <font>
      <b/>
      <sz val="11"/>
      <color rgb="FF05EB05"/>
      <name val="Arial"/>
      <family val="2"/>
    </font>
    <font>
      <sz val="11"/>
      <color rgb="FF00FF0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00FF00"/>
      <name val="Arial"/>
      <family val="2"/>
    </font>
    <font>
      <b/>
      <sz val="20"/>
      <color theme="1"/>
      <name val="Arial"/>
      <family val="2"/>
    </font>
    <font>
      <i/>
      <sz val="12"/>
      <color rgb="FFFF0000"/>
      <name val="Arial"/>
      <family val="2"/>
    </font>
    <font>
      <b/>
      <sz val="16"/>
      <color rgb="FF00B050"/>
      <name val="Arial"/>
      <family val="2"/>
    </font>
    <font>
      <b/>
      <i/>
      <sz val="16"/>
      <color rgb="FF0070C0"/>
      <name val="Arial"/>
      <family val="2"/>
    </font>
    <font>
      <b/>
      <i/>
      <sz val="10"/>
      <color theme="0"/>
      <name val="Arial"/>
      <family val="2"/>
    </font>
    <font>
      <b/>
      <i/>
      <sz val="20"/>
      <color theme="3" tint="0.39998000860214233"/>
      <name val="Cambr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lightTrellis">
        <bgColor theme="0"/>
      </patternFill>
    </fill>
    <fill>
      <patternFill patternType="lightTrellis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0" applyNumberFormat="0" applyBorder="0" applyAlignment="0" applyProtection="0"/>
    <xf numFmtId="0" fontId="87" fillId="27" borderId="1" applyNumberFormat="0" applyAlignment="0" applyProtection="0"/>
    <xf numFmtId="0" fontId="8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4" fillId="30" borderId="1" applyNumberFormat="0" applyAlignment="0" applyProtection="0"/>
    <xf numFmtId="0" fontId="95" fillId="0" borderId="6" applyNumberFormat="0" applyFill="0" applyAlignment="0" applyProtection="0"/>
    <xf numFmtId="0" fontId="96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97" fillId="27" borderId="8" applyNumberFormat="0" applyAlignment="0" applyProtection="0"/>
    <xf numFmtId="9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</cellStyleXfs>
  <cellXfs count="58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 horizontal="left"/>
    </xf>
    <xf numFmtId="0" fontId="13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4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11" fillId="34" borderId="12" xfId="0" applyFont="1" applyFill="1" applyBorder="1" applyAlignment="1">
      <alignment horizontal="center" vertical="center" wrapText="1"/>
    </xf>
    <xf numFmtId="19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90" fontId="8" fillId="33" borderId="0" xfId="0" applyNumberFormat="1" applyFont="1" applyFill="1" applyAlignment="1">
      <alignment horizontal="center" vertical="center"/>
    </xf>
    <xf numFmtId="190" fontId="4" fillId="33" borderId="0" xfId="0" applyNumberFormat="1" applyFont="1" applyFill="1" applyAlignment="1">
      <alignment horizontal="center" vertical="center"/>
    </xf>
    <xf numFmtId="14" fontId="15" fillId="33" borderId="0" xfId="57" applyNumberFormat="1" applyFont="1" applyFill="1" applyBorder="1" applyAlignment="1">
      <alignment horizontal="center" vertical="center"/>
      <protection/>
    </xf>
    <xf numFmtId="190" fontId="14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4" fontId="15" fillId="0" borderId="13" xfId="57" applyNumberFormat="1" applyFont="1" applyFill="1" applyBorder="1" applyAlignment="1">
      <alignment horizontal="center" vertical="center"/>
      <protection/>
    </xf>
    <xf numFmtId="14" fontId="15" fillId="0" borderId="14" xfId="57" applyNumberFormat="1" applyFont="1" applyFill="1" applyBorder="1" applyAlignment="1">
      <alignment horizontal="center" vertical="center"/>
      <protection/>
    </xf>
    <xf numFmtId="14" fontId="15" fillId="0" borderId="15" xfId="57" applyNumberFormat="1" applyFont="1" applyFill="1" applyBorder="1" applyAlignment="1">
      <alignment horizontal="center" vertical="center"/>
      <protection/>
    </xf>
    <xf numFmtId="14" fontId="15" fillId="0" borderId="16" xfId="57" applyNumberFormat="1" applyFont="1" applyFill="1" applyBorder="1" applyAlignment="1">
      <alignment horizontal="center" vertical="center"/>
      <protection/>
    </xf>
    <xf numFmtId="0" fontId="14" fillId="0" borderId="0" xfId="57" applyFont="1" applyFill="1" applyBorder="1" applyAlignment="1">
      <alignment vertical="center" textRotation="45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90" fontId="6" fillId="33" borderId="0" xfId="0" applyNumberFormat="1" applyFont="1" applyFill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14" fontId="15" fillId="0" borderId="18" xfId="57" applyNumberFormat="1" applyFont="1" applyFill="1" applyBorder="1" applyAlignment="1">
      <alignment horizontal="center" vertical="center"/>
      <protection/>
    </xf>
    <xf numFmtId="0" fontId="1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01" fillId="0" borderId="11" xfId="0" applyFont="1" applyFill="1" applyBorder="1" applyAlignment="1">
      <alignment horizontal="center" vertical="center" wrapText="1"/>
    </xf>
    <xf numFmtId="0" fontId="102" fillId="0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4" fillId="35" borderId="0" xfId="0" applyFont="1" applyFill="1" applyBorder="1" applyAlignment="1">
      <alignment/>
    </xf>
    <xf numFmtId="0" fontId="0" fillId="33" borderId="0" xfId="0" applyFill="1" applyAlignment="1">
      <alignment/>
    </xf>
    <xf numFmtId="0" fontId="5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10" fontId="4" fillId="35" borderId="21" xfId="0" applyNumberFormat="1" applyFont="1" applyFill="1" applyBorder="1" applyAlignment="1">
      <alignment horizontal="center" vertical="center"/>
    </xf>
    <xf numFmtId="1" fontId="4" fillId="35" borderId="20" xfId="0" applyNumberFormat="1" applyFont="1" applyFill="1" applyBorder="1" applyAlignment="1">
      <alignment horizontal="center" vertical="center"/>
    </xf>
    <xf numFmtId="10" fontId="4" fillId="35" borderId="20" xfId="0" applyNumberFormat="1" applyFont="1" applyFill="1" applyBorder="1" applyAlignment="1">
      <alignment horizontal="center" vertical="center"/>
    </xf>
    <xf numFmtId="192" fontId="4" fillId="35" borderId="21" xfId="0" applyNumberFormat="1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10" fontId="4" fillId="35" borderId="23" xfId="0" applyNumberFormat="1" applyFont="1" applyFill="1" applyBorder="1" applyAlignment="1">
      <alignment horizontal="center" vertical="center"/>
    </xf>
    <xf numFmtId="1" fontId="4" fillId="35" borderId="0" xfId="0" applyNumberFormat="1" applyFont="1" applyFill="1" applyBorder="1" applyAlignment="1">
      <alignment horizontal="center" vertical="center"/>
    </xf>
    <xf numFmtId="10" fontId="4" fillId="35" borderId="0" xfId="0" applyNumberFormat="1" applyFont="1" applyFill="1" applyBorder="1" applyAlignment="1">
      <alignment horizontal="center" vertical="center"/>
    </xf>
    <xf numFmtId="192" fontId="4" fillId="35" borderId="23" xfId="0" applyNumberFormat="1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10" fontId="4" fillId="35" borderId="26" xfId="0" applyNumberFormat="1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1" fontId="4" fillId="35" borderId="25" xfId="0" applyNumberFormat="1" applyFont="1" applyFill="1" applyBorder="1" applyAlignment="1">
      <alignment horizontal="center" vertical="center"/>
    </xf>
    <xf numFmtId="10" fontId="4" fillId="35" borderId="25" xfId="0" applyNumberFormat="1" applyFont="1" applyFill="1" applyBorder="1" applyAlignment="1">
      <alignment horizontal="center" vertical="center"/>
    </xf>
    <xf numFmtId="192" fontId="4" fillId="35" borderId="26" xfId="0" applyNumberFormat="1" applyFont="1" applyFill="1" applyBorder="1" applyAlignment="1">
      <alignment horizontal="center" vertical="center"/>
    </xf>
    <xf numFmtId="10" fontId="4" fillId="35" borderId="0" xfId="0" applyNumberFormat="1" applyFont="1" applyFill="1" applyBorder="1" applyAlignment="1">
      <alignment vertical="center"/>
    </xf>
    <xf numFmtId="192" fontId="4" fillId="35" borderId="0" xfId="0" applyNumberFormat="1" applyFont="1" applyFill="1" applyBorder="1" applyAlignment="1">
      <alignment horizontal="center" vertical="center"/>
    </xf>
    <xf numFmtId="1" fontId="4" fillId="35" borderId="0" xfId="0" applyNumberFormat="1" applyFont="1" applyFill="1" applyBorder="1" applyAlignment="1">
      <alignment horizontal="left"/>
    </xf>
    <xf numFmtId="10" fontId="4" fillId="35" borderId="0" xfId="0" applyNumberFormat="1" applyFont="1" applyFill="1" applyBorder="1" applyAlignment="1">
      <alignment/>
    </xf>
    <xf numFmtId="1" fontId="4" fillId="35" borderId="0" xfId="0" applyNumberFormat="1" applyFont="1" applyFill="1" applyBorder="1" applyAlignment="1">
      <alignment/>
    </xf>
    <xf numFmtId="10" fontId="4" fillId="35" borderId="0" xfId="0" applyNumberFormat="1" applyFont="1" applyFill="1" applyBorder="1" applyAlignment="1">
      <alignment/>
    </xf>
    <xf numFmtId="1" fontId="4" fillId="35" borderId="0" xfId="0" applyNumberFormat="1" applyFont="1" applyFill="1" applyAlignment="1">
      <alignment/>
    </xf>
    <xf numFmtId="10" fontId="4" fillId="35" borderId="0" xfId="0" applyNumberFormat="1" applyFont="1" applyFill="1" applyAlignment="1">
      <alignment/>
    </xf>
    <xf numFmtId="0" fontId="4" fillId="35" borderId="20" xfId="0" applyFont="1" applyFill="1" applyBorder="1" applyAlignment="1">
      <alignment horizontal="center"/>
    </xf>
    <xf numFmtId="1" fontId="26" fillId="33" borderId="0" xfId="0" applyNumberFormat="1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4" fillId="35" borderId="22" xfId="0" applyFont="1" applyFill="1" applyBorder="1" applyAlignment="1">
      <alignment horizontal="center"/>
    </xf>
    <xf numFmtId="192" fontId="4" fillId="35" borderId="26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vertical="center"/>
    </xf>
    <xf numFmtId="166" fontId="4" fillId="33" borderId="20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/>
    </xf>
    <xf numFmtId="0" fontId="5" fillId="33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166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103" fillId="35" borderId="22" xfId="0" applyFont="1" applyFill="1" applyBorder="1" applyAlignment="1">
      <alignment horizontal="center" vertical="center"/>
    </xf>
    <xf numFmtId="0" fontId="31" fillId="35" borderId="23" xfId="0" applyFont="1" applyFill="1" applyBorder="1" applyAlignment="1" quotePrefix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166" fontId="4" fillId="33" borderId="25" xfId="0" applyNumberFormat="1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/>
    </xf>
    <xf numFmtId="0" fontId="5" fillId="33" borderId="25" xfId="0" applyFont="1" applyFill="1" applyBorder="1" applyAlignment="1">
      <alignment horizontal="center" vertical="center"/>
    </xf>
    <xf numFmtId="0" fontId="103" fillId="35" borderId="24" xfId="0" applyFont="1" applyFill="1" applyBorder="1" applyAlignment="1">
      <alignment horizontal="center" vertical="center"/>
    </xf>
    <xf numFmtId="0" fontId="31" fillId="35" borderId="26" xfId="0" applyFont="1" applyFill="1" applyBorder="1" applyAlignment="1" quotePrefix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165" fontId="4" fillId="35" borderId="0" xfId="0" applyNumberFormat="1" applyFont="1" applyFill="1" applyBorder="1" applyAlignment="1">
      <alignment/>
    </xf>
    <xf numFmtId="165" fontId="4" fillId="35" borderId="0" xfId="0" applyNumberFormat="1" applyFont="1" applyFill="1" applyBorder="1" applyAlignment="1">
      <alignment horizontal="centerContinuous"/>
    </xf>
    <xf numFmtId="10" fontId="4" fillId="35" borderId="20" xfId="0" applyNumberFormat="1" applyFont="1" applyFill="1" applyBorder="1" applyAlignment="1">
      <alignment horizontal="center"/>
    </xf>
    <xf numFmtId="10" fontId="4" fillId="35" borderId="0" xfId="0" applyNumberFormat="1" applyFont="1" applyFill="1" applyBorder="1" applyAlignment="1">
      <alignment horizontal="center"/>
    </xf>
    <xf numFmtId="10" fontId="4" fillId="35" borderId="25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4" fillId="0" borderId="10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horizontal="center" vertical="center" wrapText="1"/>
    </xf>
    <xf numFmtId="0" fontId="104" fillId="0" borderId="11" xfId="0" applyFont="1" applyFill="1" applyBorder="1" applyAlignment="1">
      <alignment horizontal="center" vertical="center" wrapText="1"/>
    </xf>
    <xf numFmtId="0" fontId="105" fillId="0" borderId="11" xfId="0" applyFont="1" applyFill="1" applyBorder="1" applyAlignment="1">
      <alignment horizontal="center" vertical="center" wrapText="1"/>
    </xf>
    <xf numFmtId="0" fontId="105" fillId="33" borderId="10" xfId="0" applyFont="1" applyFill="1" applyBorder="1" applyAlignment="1">
      <alignment horizontal="center" vertical="center" wrapText="1"/>
    </xf>
    <xf numFmtId="0" fontId="105" fillId="33" borderId="11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31" fillId="35" borderId="0" xfId="0" applyFont="1" applyFill="1" applyBorder="1" applyAlignment="1" quotePrefix="1">
      <alignment horizontal="center" vertical="center"/>
    </xf>
    <xf numFmtId="0" fontId="103" fillId="35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106" fillId="0" borderId="0" xfId="0" applyFont="1" applyAlignment="1">
      <alignment/>
    </xf>
    <xf numFmtId="0" fontId="106" fillId="36" borderId="0" xfId="0" applyFont="1" applyFill="1" applyBorder="1" applyAlignment="1">
      <alignment horizontal="center"/>
    </xf>
    <xf numFmtId="0" fontId="106" fillId="36" borderId="0" xfId="0" applyFont="1" applyFill="1" applyBorder="1" applyAlignment="1">
      <alignment/>
    </xf>
    <xf numFmtId="0" fontId="107" fillId="33" borderId="0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4" fontId="20" fillId="33" borderId="0" xfId="0" applyNumberFormat="1" applyFont="1" applyFill="1" applyBorder="1" applyAlignment="1">
      <alignment/>
    </xf>
    <xf numFmtId="172" fontId="21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28" xfId="0" applyFont="1" applyFill="1" applyBorder="1" applyAlignment="1">
      <alignment/>
    </xf>
    <xf numFmtId="0" fontId="23" fillId="33" borderId="27" xfId="0" applyFont="1" applyFill="1" applyBorder="1" applyAlignment="1">
      <alignment horizontal="center"/>
    </xf>
    <xf numFmtId="14" fontId="22" fillId="33" borderId="27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/>
    </xf>
    <xf numFmtId="0" fontId="22" fillId="33" borderId="27" xfId="0" applyFont="1" applyFill="1" applyBorder="1" applyAlignment="1">
      <alignment/>
    </xf>
    <xf numFmtId="0" fontId="4" fillId="33" borderId="29" xfId="0" applyFont="1" applyFill="1" applyBorder="1" applyAlignment="1">
      <alignment horizontal="centerContinuous"/>
    </xf>
    <xf numFmtId="0" fontId="24" fillId="33" borderId="30" xfId="0" applyFont="1" applyFill="1" applyBorder="1" applyAlignment="1">
      <alignment horizontal="center"/>
    </xf>
    <xf numFmtId="0" fontId="108" fillId="33" borderId="0" xfId="0" applyNumberFormat="1" applyFont="1" applyFill="1" applyBorder="1" applyAlignment="1">
      <alignment horizontal="center" vertical="center"/>
    </xf>
    <xf numFmtId="0" fontId="109" fillId="33" borderId="0" xfId="0" applyNumberFormat="1" applyFont="1" applyFill="1" applyBorder="1" applyAlignment="1">
      <alignment/>
    </xf>
    <xf numFmtId="0" fontId="24" fillId="33" borderId="31" xfId="0" applyFont="1" applyFill="1" applyBorder="1" applyAlignment="1">
      <alignment/>
    </xf>
    <xf numFmtId="0" fontId="4" fillId="33" borderId="30" xfId="0" applyFont="1" applyFill="1" applyBorder="1" applyAlignment="1">
      <alignment horizontal="center"/>
    </xf>
    <xf numFmtId="181" fontId="7" fillId="33" borderId="31" xfId="0" applyNumberFormat="1" applyFont="1" applyFill="1" applyBorder="1" applyAlignment="1">
      <alignment horizontal="center"/>
    </xf>
    <xf numFmtId="181" fontId="4" fillId="33" borderId="31" xfId="0" applyNumberFormat="1" applyFont="1" applyFill="1" applyBorder="1" applyAlignment="1">
      <alignment horizontal="center"/>
    </xf>
    <xf numFmtId="0" fontId="110" fillId="33" borderId="0" xfId="0" applyNumberFormat="1" applyFont="1" applyFill="1" applyBorder="1" applyAlignment="1">
      <alignment horizontal="center" vertical="center"/>
    </xf>
    <xf numFmtId="0" fontId="111" fillId="33" borderId="0" xfId="0" applyNumberFormat="1" applyFont="1" applyFill="1" applyBorder="1" applyAlignment="1">
      <alignment/>
    </xf>
    <xf numFmtId="181" fontId="4" fillId="33" borderId="0" xfId="0" applyNumberFormat="1" applyFont="1" applyFill="1" applyBorder="1" applyAlignment="1">
      <alignment horizontal="center"/>
    </xf>
    <xf numFmtId="0" fontId="112" fillId="33" borderId="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/>
    </xf>
    <xf numFmtId="181" fontId="4" fillId="33" borderId="29" xfId="0" applyNumberFormat="1" applyFont="1" applyFill="1" applyBorder="1" applyAlignment="1">
      <alignment horizontal="center"/>
    </xf>
    <xf numFmtId="0" fontId="113" fillId="33" borderId="0" xfId="0" applyNumberFormat="1" applyFont="1" applyFill="1" applyBorder="1" applyAlignment="1">
      <alignment horizontal="center" vertical="center"/>
    </xf>
    <xf numFmtId="0" fontId="114" fillId="33" borderId="0" xfId="0" applyNumberFormat="1" applyFont="1" applyFill="1" applyBorder="1" applyAlignment="1">
      <alignment/>
    </xf>
    <xf numFmtId="165" fontId="115" fillId="33" borderId="0" xfId="0" applyNumberFormat="1" applyFont="1" applyFill="1" applyBorder="1" applyAlignment="1">
      <alignment horizontal="center"/>
    </xf>
    <xf numFmtId="0" fontId="4" fillId="33" borderId="31" xfId="0" applyFont="1" applyFill="1" applyBorder="1" applyAlignment="1">
      <alignment/>
    </xf>
    <xf numFmtId="0" fontId="18" fillId="33" borderId="27" xfId="0" applyFont="1" applyFill="1" applyBorder="1" applyAlignment="1">
      <alignment vertical="center"/>
    </xf>
    <xf numFmtId="0" fontId="26" fillId="33" borderId="27" xfId="0" applyFont="1" applyFill="1" applyBorder="1" applyAlignment="1">
      <alignment/>
    </xf>
    <xf numFmtId="0" fontId="26" fillId="33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0" fontId="26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106" fillId="36" borderId="30" xfId="0" applyFont="1" applyFill="1" applyBorder="1" applyAlignment="1">
      <alignment horizontal="center"/>
    </xf>
    <xf numFmtId="0" fontId="106" fillId="36" borderId="0" xfId="0" applyFont="1" applyFill="1" applyBorder="1" applyAlignment="1">
      <alignment/>
    </xf>
    <xf numFmtId="0" fontId="106" fillId="36" borderId="31" xfId="0" applyFont="1" applyFill="1" applyBorder="1" applyAlignment="1">
      <alignment horizontal="center"/>
    </xf>
    <xf numFmtId="0" fontId="26" fillId="33" borderId="28" xfId="0" applyFont="1" applyFill="1" applyBorder="1" applyAlignment="1">
      <alignment horizontal="center"/>
    </xf>
    <xf numFmtId="0" fontId="33" fillId="33" borderId="0" xfId="0" applyFont="1" applyFill="1" applyBorder="1" applyAlignment="1">
      <alignment/>
    </xf>
    <xf numFmtId="0" fontId="26" fillId="33" borderId="3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horizontal="center" vertical="center"/>
    </xf>
    <xf numFmtId="0" fontId="106" fillId="33" borderId="32" xfId="0" applyFont="1" applyFill="1" applyBorder="1" applyAlignment="1">
      <alignment vertical="center"/>
    </xf>
    <xf numFmtId="0" fontId="106" fillId="0" borderId="0" xfId="0" applyFont="1" applyAlignment="1">
      <alignment vertical="center"/>
    </xf>
    <xf numFmtId="0" fontId="108" fillId="33" borderId="0" xfId="0" applyNumberFormat="1" applyFont="1" applyFill="1" applyBorder="1" applyAlignment="1">
      <alignment horizontal="left" vertical="center"/>
    </xf>
    <xf numFmtId="0" fontId="113" fillId="33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1" borderId="35" xfId="0" applyFont="1" applyFill="1" applyBorder="1" applyAlignment="1">
      <alignment horizontal="center"/>
    </xf>
    <xf numFmtId="0" fontId="3" fillId="1" borderId="36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31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19" fillId="33" borderId="3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31" xfId="0" applyFont="1" applyFill="1" applyBorder="1" applyAlignment="1">
      <alignment horizontal="center"/>
    </xf>
    <xf numFmtId="0" fontId="14" fillId="33" borderId="0" xfId="57" applyFont="1" applyFill="1" applyBorder="1" applyAlignment="1">
      <alignment horizontal="center" vertical="center" textRotation="45" wrapText="1"/>
      <protection/>
    </xf>
    <xf numFmtId="0" fontId="14" fillId="0" borderId="11" xfId="0" applyFont="1" applyFill="1" applyBorder="1" applyAlignment="1">
      <alignment vertical="center" wrapText="1"/>
    </xf>
    <xf numFmtId="0" fontId="26" fillId="33" borderId="0" xfId="0" applyFont="1" applyFill="1" applyBorder="1" applyAlignment="1">
      <alignment horizontal="center"/>
    </xf>
    <xf numFmtId="0" fontId="26" fillId="33" borderId="30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10" fontId="4" fillId="35" borderId="21" xfId="0" applyNumberFormat="1" applyFont="1" applyFill="1" applyBorder="1" applyAlignment="1">
      <alignment horizontal="center"/>
    </xf>
    <xf numFmtId="10" fontId="4" fillId="35" borderId="23" xfId="0" applyNumberFormat="1" applyFont="1" applyFill="1" applyBorder="1" applyAlignment="1">
      <alignment horizontal="center"/>
    </xf>
    <xf numFmtId="10" fontId="4" fillId="35" borderId="26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0" fontId="106" fillId="33" borderId="0" xfId="0" applyFont="1" applyFill="1" applyBorder="1" applyAlignment="1">
      <alignment vertical="center"/>
    </xf>
    <xf numFmtId="0" fontId="106" fillId="33" borderId="0" xfId="0" applyFont="1" applyFill="1" applyAlignment="1">
      <alignment vertical="center"/>
    </xf>
    <xf numFmtId="0" fontId="106" fillId="33" borderId="0" xfId="0" applyFont="1" applyFill="1" applyBorder="1" applyAlignment="1">
      <alignment/>
    </xf>
    <xf numFmtId="0" fontId="106" fillId="33" borderId="0" xfId="0" applyFont="1" applyFill="1" applyAlignment="1">
      <alignment/>
    </xf>
    <xf numFmtId="0" fontId="5" fillId="33" borderId="21" xfId="0" applyFont="1" applyFill="1" applyBorder="1" applyAlignment="1">
      <alignment horizontal="center" vertical="center"/>
    </xf>
    <xf numFmtId="0" fontId="31" fillId="35" borderId="21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0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32" fillId="33" borderId="22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26" fillId="33" borderId="22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3" fillId="33" borderId="0" xfId="0" applyFont="1" applyFill="1" applyBorder="1" applyAlignment="1" quotePrefix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 quotePrefix="1">
      <alignment horizontal="center" vertical="center"/>
    </xf>
    <xf numFmtId="180" fontId="32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80" fontId="32" fillId="0" borderId="39" xfId="0" applyNumberFormat="1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180" fontId="26" fillId="0" borderId="0" xfId="0" applyNumberFormat="1" applyFont="1" applyFill="1" applyBorder="1" applyAlignment="1">
      <alignment horizontal="center" vertical="center"/>
    </xf>
    <xf numFmtId="180" fontId="26" fillId="0" borderId="16" xfId="0" applyNumberFormat="1" applyFont="1" applyFill="1" applyBorder="1" applyAlignment="1">
      <alignment horizontal="center" vertical="center"/>
    </xf>
    <xf numFmtId="180" fontId="26" fillId="0" borderId="39" xfId="0" applyNumberFormat="1" applyFont="1" applyFill="1" applyBorder="1" applyAlignment="1">
      <alignment horizontal="center" vertical="center"/>
    </xf>
    <xf numFmtId="180" fontId="26" fillId="0" borderId="30" xfId="0" applyNumberFormat="1" applyFont="1" applyFill="1" applyBorder="1" applyAlignment="1">
      <alignment horizontal="center" vertical="center"/>
    </xf>
    <xf numFmtId="180" fontId="26" fillId="0" borderId="40" xfId="0" applyNumberFormat="1" applyFont="1" applyFill="1" applyBorder="1" applyAlignment="1">
      <alignment horizontal="center" vertical="center"/>
    </xf>
    <xf numFmtId="180" fontId="26" fillId="0" borderId="41" xfId="0" applyNumberFormat="1" applyFont="1" applyFill="1" applyBorder="1" applyAlignment="1">
      <alignment horizontal="center" vertical="center"/>
    </xf>
    <xf numFmtId="0" fontId="116" fillId="0" borderId="16" xfId="0" applyFont="1" applyFill="1" applyBorder="1" applyAlignment="1">
      <alignment horizontal="center" vertical="center"/>
    </xf>
    <xf numFmtId="0" fontId="117" fillId="33" borderId="0" xfId="0" applyFont="1" applyFill="1" applyAlignment="1">
      <alignment horizontal="center" vertical="center"/>
    </xf>
    <xf numFmtId="180" fontId="26" fillId="0" borderId="42" xfId="0" applyNumberFormat="1" applyFont="1" applyFill="1" applyBorder="1" applyAlignment="1">
      <alignment horizontal="center" vertical="center"/>
    </xf>
    <xf numFmtId="180" fontId="26" fillId="0" borderId="31" xfId="0" applyNumberFormat="1" applyFont="1" applyFill="1" applyBorder="1" applyAlignment="1">
      <alignment horizontal="center" vertical="center"/>
    </xf>
    <xf numFmtId="180" fontId="26" fillId="0" borderId="43" xfId="0" applyNumberFormat="1" applyFont="1" applyFill="1" applyBorder="1" applyAlignment="1">
      <alignment horizontal="center" vertical="center"/>
    </xf>
    <xf numFmtId="180" fontId="26" fillId="0" borderId="44" xfId="0" applyNumberFormat="1" applyFont="1" applyFill="1" applyBorder="1" applyAlignment="1">
      <alignment horizontal="center" vertical="center"/>
    </xf>
    <xf numFmtId="180" fontId="26" fillId="0" borderId="45" xfId="0" applyNumberFormat="1" applyFont="1" applyFill="1" applyBorder="1" applyAlignment="1">
      <alignment horizontal="center" vertical="center"/>
    </xf>
    <xf numFmtId="180" fontId="26" fillId="0" borderId="15" xfId="0" applyNumberFormat="1" applyFont="1" applyFill="1" applyBorder="1" applyAlignment="1">
      <alignment horizontal="center" vertical="center"/>
    </xf>
    <xf numFmtId="180" fontId="26" fillId="0" borderId="14" xfId="0" applyNumberFormat="1" applyFont="1" applyFill="1" applyBorder="1" applyAlignment="1">
      <alignment horizontal="center" vertical="center"/>
    </xf>
    <xf numFmtId="180" fontId="26" fillId="0" borderId="46" xfId="0" applyNumberFormat="1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180" fontId="26" fillId="0" borderId="47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0" fontId="26" fillId="2" borderId="39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6" fillId="2" borderId="3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2" borderId="40" xfId="0" applyFont="1" applyFill="1" applyBorder="1" applyAlignment="1">
      <alignment horizontal="center" vertical="center"/>
    </xf>
    <xf numFmtId="0" fontId="26" fillId="2" borderId="41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4" borderId="4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6" fillId="2" borderId="46" xfId="0" applyFont="1" applyFill="1" applyBorder="1" applyAlignment="1">
      <alignment horizontal="center" vertical="center"/>
    </xf>
    <xf numFmtId="0" fontId="26" fillId="4" borderId="13" xfId="0" applyFont="1" applyFill="1" applyBorder="1" applyAlignment="1" quotePrefix="1">
      <alignment horizontal="center" vertical="center"/>
    </xf>
    <xf numFmtId="0" fontId="4" fillId="33" borderId="48" xfId="0" applyFont="1" applyFill="1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5" fillId="37" borderId="14" xfId="0" applyFont="1" applyFill="1" applyBorder="1" applyAlignment="1">
      <alignment horizontal="center" vertical="center"/>
    </xf>
    <xf numFmtId="0" fontId="25" fillId="37" borderId="46" xfId="0" applyFont="1" applyFill="1" applyBorder="1" applyAlignment="1">
      <alignment horizontal="center" vertical="center"/>
    </xf>
    <xf numFmtId="0" fontId="0" fillId="37" borderId="46" xfId="0" applyFont="1" applyFill="1" applyBorder="1" applyAlignment="1">
      <alignment horizontal="center" vertical="center"/>
    </xf>
    <xf numFmtId="180" fontId="26" fillId="37" borderId="46" xfId="0" applyNumberFormat="1" applyFont="1" applyFill="1" applyBorder="1" applyAlignment="1">
      <alignment horizontal="center" vertical="center"/>
    </xf>
    <xf numFmtId="0" fontId="26" fillId="37" borderId="47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166" fontId="26" fillId="0" borderId="44" xfId="0" applyNumberFormat="1" applyFont="1" applyFill="1" applyBorder="1" applyAlignment="1">
      <alignment horizontal="center" vertical="center"/>
    </xf>
    <xf numFmtId="166" fontId="26" fillId="0" borderId="45" xfId="0" applyNumberFormat="1" applyFont="1" applyFill="1" applyBorder="1" applyAlignment="1">
      <alignment horizontal="center" vertical="center"/>
    </xf>
    <xf numFmtId="166" fontId="26" fillId="0" borderId="15" xfId="0" applyNumberFormat="1" applyFont="1" applyFill="1" applyBorder="1" applyAlignment="1">
      <alignment horizontal="center" vertical="center"/>
    </xf>
    <xf numFmtId="180" fontId="26" fillId="38" borderId="45" xfId="0" applyNumberFormat="1" applyFont="1" applyFill="1" applyBorder="1" applyAlignment="1">
      <alignment horizontal="center" vertical="center"/>
    </xf>
    <xf numFmtId="166" fontId="26" fillId="38" borderId="45" xfId="0" applyNumberFormat="1" applyFont="1" applyFill="1" applyBorder="1" applyAlignment="1">
      <alignment horizontal="center" vertical="center"/>
    </xf>
    <xf numFmtId="180" fontId="26" fillId="38" borderId="15" xfId="0" applyNumberFormat="1" applyFont="1" applyFill="1" applyBorder="1" applyAlignment="1">
      <alignment horizontal="center" vertical="center"/>
    </xf>
    <xf numFmtId="166" fontId="26" fillId="38" borderId="15" xfId="0" applyNumberFormat="1" applyFont="1" applyFill="1" applyBorder="1" applyAlignment="1">
      <alignment horizontal="center" vertical="center"/>
    </xf>
    <xf numFmtId="0" fontId="26" fillId="38" borderId="39" xfId="0" applyFont="1" applyFill="1" applyBorder="1" applyAlignment="1">
      <alignment horizontal="center" vertical="center"/>
    </xf>
    <xf numFmtId="0" fontId="26" fillId="38" borderId="0" xfId="0" applyFont="1" applyFill="1" applyBorder="1" applyAlignment="1">
      <alignment horizontal="center" vertical="center"/>
    </xf>
    <xf numFmtId="0" fontId="26" fillId="38" borderId="41" xfId="0" applyFont="1" applyFill="1" applyBorder="1" applyAlignment="1">
      <alignment horizontal="center" vertical="center"/>
    </xf>
    <xf numFmtId="0" fontId="33" fillId="38" borderId="42" xfId="0" applyFont="1" applyFill="1" applyBorder="1" applyAlignment="1" quotePrefix="1">
      <alignment horizontal="center" vertical="center"/>
    </xf>
    <xf numFmtId="0" fontId="33" fillId="38" borderId="31" xfId="0" applyFont="1" applyFill="1" applyBorder="1" applyAlignment="1" quotePrefix="1">
      <alignment horizontal="center" vertical="center"/>
    </xf>
    <xf numFmtId="0" fontId="33" fillId="38" borderId="43" xfId="0" applyFont="1" applyFill="1" applyBorder="1" applyAlignment="1" quotePrefix="1">
      <alignment horizontal="center" vertical="center"/>
    </xf>
    <xf numFmtId="180" fontId="32" fillId="0" borderId="16" xfId="0" applyNumberFormat="1" applyFont="1" applyFill="1" applyBorder="1" applyAlignment="1">
      <alignment horizontal="center" vertical="center"/>
    </xf>
    <xf numFmtId="180" fontId="32" fillId="0" borderId="30" xfId="0" applyNumberFormat="1" applyFont="1" applyFill="1" applyBorder="1" applyAlignment="1">
      <alignment horizontal="center" vertical="center"/>
    </xf>
    <xf numFmtId="180" fontId="32" fillId="0" borderId="40" xfId="0" applyNumberFormat="1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3" fillId="0" borderId="44" xfId="0" applyFont="1" applyFill="1" applyBorder="1" applyAlignment="1" quotePrefix="1">
      <alignment horizontal="center" vertical="center"/>
    </xf>
    <xf numFmtId="0" fontId="33" fillId="0" borderId="45" xfId="0" applyFont="1" applyFill="1" applyBorder="1" applyAlignment="1" quotePrefix="1">
      <alignment horizontal="center" vertical="center"/>
    </xf>
    <xf numFmtId="0" fontId="33" fillId="0" borderId="15" xfId="0" applyFont="1" applyFill="1" applyBorder="1" applyAlignment="1" quotePrefix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26" fillId="38" borderId="16" xfId="0" applyFont="1" applyFill="1" applyBorder="1" applyAlignment="1">
      <alignment horizontal="center" vertical="center"/>
    </xf>
    <xf numFmtId="0" fontId="26" fillId="38" borderId="30" xfId="0" applyFont="1" applyFill="1" applyBorder="1" applyAlignment="1">
      <alignment horizontal="center" vertical="center"/>
    </xf>
    <xf numFmtId="0" fontId="26" fillId="38" borderId="40" xfId="0" applyFont="1" applyFill="1" applyBorder="1" applyAlignment="1">
      <alignment horizontal="center" vertical="center"/>
    </xf>
    <xf numFmtId="0" fontId="5" fillId="33" borderId="0" xfId="0" applyFont="1" applyFill="1" applyBorder="1" applyAlignment="1" quotePrefix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14" fillId="0" borderId="49" xfId="0" applyFont="1" applyFill="1" applyBorder="1" applyAlignment="1">
      <alignment vertical="center" wrapText="1"/>
    </xf>
    <xf numFmtId="0" fontId="104" fillId="33" borderId="17" xfId="0" applyFont="1" applyFill="1" applyBorder="1" applyAlignment="1">
      <alignment horizontal="center" vertical="center" wrapText="1"/>
    </xf>
    <xf numFmtId="0" fontId="117" fillId="33" borderId="13" xfId="0" applyFont="1" applyFill="1" applyBorder="1" applyAlignment="1">
      <alignment horizontal="center" vertical="center"/>
    </xf>
    <xf numFmtId="0" fontId="118" fillId="33" borderId="30" xfId="0" applyFont="1" applyFill="1" applyBorder="1" applyAlignment="1">
      <alignment horizontal="center"/>
    </xf>
    <xf numFmtId="0" fontId="109" fillId="33" borderId="3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3" fillId="1" borderId="10" xfId="0" applyFont="1" applyFill="1" applyBorder="1" applyAlignment="1">
      <alignment horizontal="center"/>
    </xf>
    <xf numFmtId="0" fontId="3" fillId="1" borderId="11" xfId="0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1" borderId="17" xfId="0" applyFont="1" applyFill="1" applyBorder="1" applyAlignment="1">
      <alignment horizontal="center"/>
    </xf>
    <xf numFmtId="0" fontId="3" fillId="1" borderId="54" xfId="0" applyFont="1" applyFill="1" applyBorder="1" applyAlignment="1">
      <alignment horizontal="center"/>
    </xf>
    <xf numFmtId="166" fontId="115" fillId="33" borderId="0" xfId="0" applyNumberFormat="1" applyFont="1" applyFill="1" applyBorder="1" applyAlignment="1">
      <alignment horizontal="center"/>
    </xf>
    <xf numFmtId="166" fontId="118" fillId="33" borderId="0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 vertical="center" wrapText="1"/>
    </xf>
    <xf numFmtId="0" fontId="103" fillId="35" borderId="20" xfId="0" applyFont="1" applyFill="1" applyBorder="1" applyAlignment="1">
      <alignment horizontal="center" vertical="center"/>
    </xf>
    <xf numFmtId="0" fontId="103" fillId="35" borderId="2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119" fillId="34" borderId="30" xfId="0" applyFont="1" applyFill="1" applyBorder="1" applyAlignment="1">
      <alignment vertical="center" wrapText="1"/>
    </xf>
    <xf numFmtId="0" fontId="119" fillId="34" borderId="0" xfId="0" applyFont="1" applyFill="1" applyBorder="1" applyAlignment="1">
      <alignment vertical="center" wrapText="1"/>
    </xf>
    <xf numFmtId="0" fontId="119" fillId="34" borderId="31" xfId="0" applyFont="1" applyFill="1" applyBorder="1" applyAlignment="1">
      <alignment vertical="center" wrapText="1"/>
    </xf>
    <xf numFmtId="0" fontId="11" fillId="39" borderId="11" xfId="0" applyFont="1" applyFill="1" applyBorder="1" applyAlignment="1">
      <alignment horizontal="center" vertical="center" wrapText="1"/>
    </xf>
    <xf numFmtId="0" fontId="0" fillId="37" borderId="39" xfId="0" applyFont="1" applyFill="1" applyBorder="1" applyAlignment="1">
      <alignment horizontal="center" vertical="center"/>
    </xf>
    <xf numFmtId="0" fontId="33" fillId="0" borderId="16" xfId="0" applyFont="1" applyFill="1" applyBorder="1" applyAlignment="1" quotePrefix="1">
      <alignment horizontal="center" vertical="center"/>
    </xf>
    <xf numFmtId="0" fontId="33" fillId="0" borderId="30" xfId="0" applyFont="1" applyFill="1" applyBorder="1" applyAlignment="1" quotePrefix="1">
      <alignment horizontal="center" vertical="center"/>
    </xf>
    <xf numFmtId="0" fontId="33" fillId="0" borderId="40" xfId="0" applyFont="1" applyFill="1" applyBorder="1" applyAlignment="1" quotePrefix="1">
      <alignment horizontal="center" vertical="center"/>
    </xf>
    <xf numFmtId="180" fontId="26" fillId="37" borderId="39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1" fillId="39" borderId="17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20" fillId="34" borderId="22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0" fontId="120" fillId="34" borderId="0" xfId="0" applyFont="1" applyFill="1" applyBorder="1" applyAlignment="1">
      <alignment vertical="center" wrapText="1"/>
    </xf>
    <xf numFmtId="14" fontId="15" fillId="0" borderId="0" xfId="57" applyNumberFormat="1" applyFont="1" applyFill="1" applyBorder="1" applyAlignment="1">
      <alignment horizontal="center" vertical="center" wrapText="1"/>
      <protection/>
    </xf>
    <xf numFmtId="0" fontId="119" fillId="34" borderId="22" xfId="0" applyFont="1" applyFill="1" applyBorder="1" applyAlignment="1">
      <alignment vertical="center" wrapText="1"/>
    </xf>
    <xf numFmtId="0" fontId="11" fillId="39" borderId="38" xfId="0" applyFont="1" applyFill="1" applyBorder="1" applyAlignment="1">
      <alignment horizontal="center" vertical="center" wrapText="1"/>
    </xf>
    <xf numFmtId="14" fontId="15" fillId="0" borderId="43" xfId="57" applyNumberFormat="1" applyFont="1" applyFill="1" applyBorder="1" applyAlignment="1">
      <alignment horizontal="center" vertical="center" wrapText="1"/>
      <protection/>
    </xf>
    <xf numFmtId="14" fontId="15" fillId="0" borderId="41" xfId="57" applyNumberFormat="1" applyFont="1" applyFill="1" applyBorder="1" applyAlignment="1">
      <alignment horizontal="center" vertical="center" wrapText="1"/>
      <protection/>
    </xf>
    <xf numFmtId="0" fontId="11" fillId="39" borderId="36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56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4" fontId="15" fillId="33" borderId="47" xfId="57" applyNumberFormat="1" applyFont="1" applyFill="1" applyBorder="1" applyAlignment="1">
      <alignment horizontal="center" vertical="center" wrapText="1"/>
      <protection/>
    </xf>
    <xf numFmtId="0" fontId="14" fillId="33" borderId="0" xfId="0" applyFont="1" applyFill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15" fillId="33" borderId="42" xfId="57" applyNumberFormat="1" applyFont="1" applyFill="1" applyBorder="1" applyAlignment="1">
      <alignment horizontal="center" vertical="center" wrapText="1"/>
      <protection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01" fillId="34" borderId="12" xfId="0" applyFont="1" applyFill="1" applyBorder="1" applyAlignment="1">
      <alignment vertical="center" wrapText="1"/>
    </xf>
    <xf numFmtId="0" fontId="101" fillId="34" borderId="22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104" fillId="0" borderId="17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1" fillId="39" borderId="54" xfId="0" applyFont="1" applyFill="1" applyBorder="1" applyAlignment="1">
      <alignment horizontal="center" vertical="center" wrapText="1"/>
    </xf>
    <xf numFmtId="0" fontId="6" fillId="39" borderId="35" xfId="0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 wrapText="1"/>
    </xf>
    <xf numFmtId="0" fontId="14" fillId="0" borderId="16" xfId="57" applyFont="1" applyFill="1" applyBorder="1" applyAlignment="1">
      <alignment horizontal="center" vertical="center" textRotation="45"/>
      <protection/>
    </xf>
    <xf numFmtId="0" fontId="14" fillId="0" borderId="30" xfId="57" applyFont="1" applyFill="1" applyBorder="1" applyAlignment="1">
      <alignment horizontal="center" vertical="center" textRotation="45"/>
      <protection/>
    </xf>
    <xf numFmtId="0" fontId="14" fillId="0" borderId="40" xfId="57" applyFont="1" applyFill="1" applyBorder="1" applyAlignment="1">
      <alignment horizontal="center" vertical="center" textRotation="45"/>
      <protection/>
    </xf>
    <xf numFmtId="0" fontId="14" fillId="33" borderId="0" xfId="0" applyFont="1" applyFill="1" applyBorder="1" applyAlignment="1">
      <alignment horizontal="center" vertical="center" wrapText="1"/>
    </xf>
    <xf numFmtId="0" fontId="6" fillId="33" borderId="61" xfId="0" applyFont="1" applyFill="1" applyBorder="1" applyAlignment="1">
      <alignment horizontal="center" vertical="center" wrapText="1"/>
    </xf>
    <xf numFmtId="0" fontId="6" fillId="33" borderId="62" xfId="0" applyFont="1" applyFill="1" applyBorder="1" applyAlignment="1">
      <alignment horizontal="center" vertical="center" wrapText="1"/>
    </xf>
    <xf numFmtId="0" fontId="105" fillId="33" borderId="61" xfId="0" applyFont="1" applyFill="1" applyBorder="1" applyAlignment="1">
      <alignment horizontal="center" vertical="center" wrapText="1"/>
    </xf>
    <xf numFmtId="0" fontId="105" fillId="33" borderId="62" xfId="0" applyFont="1" applyFill="1" applyBorder="1" applyAlignment="1">
      <alignment horizontal="center" vertical="center" wrapText="1"/>
    </xf>
    <xf numFmtId="0" fontId="6" fillId="33" borderId="63" xfId="0" applyFont="1" applyFill="1" applyBorder="1" applyAlignment="1">
      <alignment horizontal="center" vertical="center" wrapText="1"/>
    </xf>
    <xf numFmtId="0" fontId="6" fillId="33" borderId="64" xfId="0" applyFont="1" applyFill="1" applyBorder="1" applyAlignment="1">
      <alignment horizontal="center" vertical="center" wrapText="1"/>
    </xf>
    <xf numFmtId="0" fontId="6" fillId="33" borderId="65" xfId="0" applyFont="1" applyFill="1" applyBorder="1" applyAlignment="1">
      <alignment horizontal="center" vertical="center" wrapText="1"/>
    </xf>
    <xf numFmtId="0" fontId="6" fillId="33" borderId="66" xfId="0" applyFont="1" applyFill="1" applyBorder="1" applyAlignment="1">
      <alignment horizontal="center" vertical="center" wrapText="1"/>
    </xf>
    <xf numFmtId="14" fontId="14" fillId="33" borderId="42" xfId="57" applyNumberFormat="1" applyFont="1" applyFill="1" applyBorder="1" applyAlignment="1">
      <alignment horizontal="center" vertical="center" textRotation="45" wrapText="1"/>
      <protection/>
    </xf>
    <xf numFmtId="0" fontId="14" fillId="33" borderId="31" xfId="57" applyFont="1" applyFill="1" applyBorder="1" applyAlignment="1">
      <alignment horizontal="center" vertical="center" textRotation="45" wrapText="1"/>
      <protection/>
    </xf>
    <xf numFmtId="0" fontId="14" fillId="33" borderId="43" xfId="57" applyFont="1" applyFill="1" applyBorder="1" applyAlignment="1">
      <alignment horizontal="center" vertical="center" textRotation="45" wrapText="1"/>
      <protection/>
    </xf>
    <xf numFmtId="0" fontId="121" fillId="40" borderId="57" xfId="0" applyFont="1" applyFill="1" applyBorder="1" applyAlignment="1">
      <alignment horizontal="center" vertical="center" wrapText="1"/>
    </xf>
    <xf numFmtId="0" fontId="121" fillId="40" borderId="67" xfId="0" applyFont="1" applyFill="1" applyBorder="1" applyAlignment="1">
      <alignment horizontal="center" vertical="center" wrapText="1"/>
    </xf>
    <xf numFmtId="0" fontId="121" fillId="40" borderId="68" xfId="0" applyFont="1" applyFill="1" applyBorder="1" applyAlignment="1">
      <alignment horizontal="center" vertical="center" wrapText="1"/>
    </xf>
    <xf numFmtId="0" fontId="120" fillId="34" borderId="30" xfId="0" applyFont="1" applyFill="1" applyBorder="1" applyAlignment="1">
      <alignment horizontal="center" vertical="center" wrapText="1"/>
    </xf>
    <xf numFmtId="0" fontId="120" fillId="34" borderId="0" xfId="0" applyFont="1" applyFill="1" applyBorder="1" applyAlignment="1">
      <alignment horizontal="center" vertical="center" wrapText="1"/>
    </xf>
    <xf numFmtId="0" fontId="120" fillId="34" borderId="31" xfId="0" applyFont="1" applyFill="1" applyBorder="1" applyAlignment="1">
      <alignment horizontal="center" vertical="center" wrapText="1"/>
    </xf>
    <xf numFmtId="0" fontId="5" fillId="33" borderId="42" xfId="57" applyFont="1" applyFill="1" applyBorder="1" applyAlignment="1">
      <alignment horizontal="center" vertical="center" textRotation="45" wrapText="1"/>
      <protection/>
    </xf>
    <xf numFmtId="0" fontId="5" fillId="33" borderId="43" xfId="57" applyFont="1" applyFill="1" applyBorder="1" applyAlignment="1">
      <alignment horizontal="center" vertical="center" textRotation="45" wrapText="1"/>
      <protection/>
    </xf>
    <xf numFmtId="190" fontId="14" fillId="41" borderId="0" xfId="0" applyNumberFormat="1" applyFont="1" applyFill="1" applyAlignment="1">
      <alignment horizontal="center" vertical="center" wrapText="1"/>
    </xf>
    <xf numFmtId="0" fontId="14" fillId="33" borderId="0" xfId="0" applyFont="1" applyFill="1" applyBorder="1" applyAlignment="1">
      <alignment horizontal="left" vertical="center"/>
    </xf>
    <xf numFmtId="0" fontId="14" fillId="33" borderId="0" xfId="0" applyFont="1" applyFill="1" applyAlignment="1">
      <alignment horizontal="center" vertical="center"/>
    </xf>
    <xf numFmtId="0" fontId="121" fillId="40" borderId="58" xfId="0" applyFont="1" applyFill="1" applyBorder="1" applyAlignment="1">
      <alignment horizontal="center" vertical="center" wrapText="1"/>
    </xf>
    <xf numFmtId="0" fontId="121" fillId="40" borderId="69" xfId="0" applyFont="1" applyFill="1" applyBorder="1" applyAlignment="1">
      <alignment horizontal="center" vertical="center" wrapText="1"/>
    </xf>
    <xf numFmtId="0" fontId="121" fillId="40" borderId="70" xfId="0" applyFont="1" applyFill="1" applyBorder="1" applyAlignment="1">
      <alignment horizontal="center" vertical="center" wrapText="1"/>
    </xf>
    <xf numFmtId="0" fontId="14" fillId="0" borderId="39" xfId="57" applyFont="1" applyFill="1" applyBorder="1" applyAlignment="1">
      <alignment horizontal="center" vertical="center" textRotation="45" wrapText="1"/>
      <protection/>
    </xf>
    <xf numFmtId="0" fontId="14" fillId="0" borderId="0" xfId="57" applyFont="1" applyFill="1" applyBorder="1" applyAlignment="1">
      <alignment horizontal="center" vertical="center" textRotation="45" wrapText="1"/>
      <protection/>
    </xf>
    <xf numFmtId="0" fontId="14" fillId="0" borderId="41" xfId="57" applyFont="1" applyFill="1" applyBorder="1" applyAlignment="1">
      <alignment horizontal="center" vertical="center" textRotation="45" wrapText="1"/>
      <protection/>
    </xf>
    <xf numFmtId="0" fontId="122" fillId="36" borderId="30" xfId="0" applyFont="1" applyFill="1" applyBorder="1" applyAlignment="1">
      <alignment horizontal="center" vertical="center" wrapText="1"/>
    </xf>
    <xf numFmtId="0" fontId="122" fillId="36" borderId="0" xfId="0" applyFont="1" applyFill="1" applyBorder="1" applyAlignment="1">
      <alignment horizontal="center" vertical="center" wrapText="1"/>
    </xf>
    <xf numFmtId="0" fontId="14" fillId="33" borderId="41" xfId="0" applyFont="1" applyFill="1" applyBorder="1" applyAlignment="1">
      <alignment horizontal="center" vertical="center" wrapText="1"/>
    </xf>
    <xf numFmtId="0" fontId="122" fillId="34" borderId="22" xfId="0" applyFont="1" applyFill="1" applyBorder="1" applyAlignment="1">
      <alignment horizontal="center" vertical="center" wrapText="1"/>
    </xf>
    <xf numFmtId="0" fontId="122" fillId="34" borderId="0" xfId="0" applyFont="1" applyFill="1" applyBorder="1" applyAlignment="1">
      <alignment horizontal="center" vertical="center" wrapText="1"/>
    </xf>
    <xf numFmtId="0" fontId="122" fillId="34" borderId="23" xfId="0" applyFont="1" applyFill="1" applyBorder="1" applyAlignment="1">
      <alignment horizontal="center" vertical="center" wrapText="1"/>
    </xf>
    <xf numFmtId="0" fontId="123" fillId="34" borderId="30" xfId="0" applyFont="1" applyFill="1" applyBorder="1" applyAlignment="1">
      <alignment horizontal="center" vertical="center" wrapText="1"/>
    </xf>
    <xf numFmtId="0" fontId="123" fillId="34" borderId="0" xfId="0" applyFont="1" applyFill="1" applyBorder="1" applyAlignment="1">
      <alignment horizontal="center" vertical="center" wrapText="1"/>
    </xf>
    <xf numFmtId="190" fontId="16" fillId="34" borderId="0" xfId="0" applyNumberFormat="1" applyFont="1" applyFill="1" applyBorder="1" applyAlignment="1">
      <alignment horizontal="center" vertical="center" wrapText="1"/>
    </xf>
    <xf numFmtId="190" fontId="16" fillId="34" borderId="23" xfId="0" applyNumberFormat="1" applyFont="1" applyFill="1" applyBorder="1" applyAlignment="1">
      <alignment horizontal="center" vertical="center" wrapText="1"/>
    </xf>
    <xf numFmtId="0" fontId="14" fillId="0" borderId="42" xfId="57" applyFont="1" applyFill="1" applyBorder="1" applyAlignment="1">
      <alignment horizontal="left" vertical="center" textRotation="45" wrapText="1"/>
      <protection/>
    </xf>
    <xf numFmtId="0" fontId="14" fillId="0" borderId="31" xfId="57" applyFont="1" applyFill="1" applyBorder="1" applyAlignment="1">
      <alignment horizontal="left" vertical="center" textRotation="45" wrapText="1"/>
      <protection/>
    </xf>
    <xf numFmtId="0" fontId="14" fillId="0" borderId="43" xfId="57" applyFont="1" applyFill="1" applyBorder="1" applyAlignment="1">
      <alignment horizontal="left" vertical="center" textRotation="45" wrapText="1"/>
      <protection/>
    </xf>
    <xf numFmtId="0" fontId="14" fillId="0" borderId="39" xfId="57" applyFont="1" applyFill="1" applyBorder="1" applyAlignment="1">
      <alignment horizontal="left" vertical="center" textRotation="45" wrapText="1"/>
      <protection/>
    </xf>
    <xf numFmtId="0" fontId="14" fillId="0" borderId="0" xfId="57" applyFont="1" applyFill="1" applyBorder="1" applyAlignment="1">
      <alignment horizontal="left" vertical="center" textRotation="45" wrapText="1"/>
      <protection/>
    </xf>
    <xf numFmtId="0" fontId="14" fillId="0" borderId="41" xfId="57" applyFont="1" applyFill="1" applyBorder="1" applyAlignment="1">
      <alignment horizontal="left" vertical="center" textRotation="45" wrapText="1"/>
      <protection/>
    </xf>
    <xf numFmtId="0" fontId="14" fillId="33" borderId="42" xfId="57" applyFont="1" applyFill="1" applyBorder="1" applyAlignment="1">
      <alignment horizontal="left" vertical="center" textRotation="45" wrapText="1"/>
      <protection/>
    </xf>
    <xf numFmtId="0" fontId="14" fillId="33" borderId="31" xfId="57" applyFont="1" applyFill="1" applyBorder="1" applyAlignment="1">
      <alignment horizontal="left" vertical="center" textRotation="45" wrapText="1"/>
      <protection/>
    </xf>
    <xf numFmtId="0" fontId="14" fillId="33" borderId="43" xfId="57" applyFont="1" applyFill="1" applyBorder="1" applyAlignment="1">
      <alignment horizontal="left" vertical="center" textRotation="45" wrapText="1"/>
      <protection/>
    </xf>
    <xf numFmtId="0" fontId="14" fillId="40" borderId="71" xfId="0" applyFont="1" applyFill="1" applyBorder="1" applyAlignment="1">
      <alignment horizontal="center" vertical="center" wrapText="1"/>
    </xf>
    <xf numFmtId="0" fontId="14" fillId="40" borderId="72" xfId="0" applyFont="1" applyFill="1" applyBorder="1" applyAlignment="1">
      <alignment horizontal="center" vertical="center" wrapText="1"/>
    </xf>
    <xf numFmtId="0" fontId="14" fillId="40" borderId="73" xfId="0" applyFont="1" applyFill="1" applyBorder="1" applyAlignment="1">
      <alignment horizontal="center" vertical="center" wrapText="1"/>
    </xf>
    <xf numFmtId="0" fontId="124" fillId="33" borderId="0" xfId="0" applyFont="1" applyFill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121" fillId="0" borderId="16" xfId="57" applyFont="1" applyFill="1" applyBorder="1" applyAlignment="1">
      <alignment horizontal="center" vertical="center" textRotation="45"/>
      <protection/>
    </xf>
    <xf numFmtId="0" fontId="121" fillId="0" borderId="30" xfId="57" applyFont="1" applyFill="1" applyBorder="1" applyAlignment="1">
      <alignment horizontal="center" vertical="center" textRotation="45"/>
      <protection/>
    </xf>
    <xf numFmtId="0" fontId="34" fillId="33" borderId="0" xfId="0" applyFont="1" applyFill="1" applyAlignment="1">
      <alignment horizontal="center" vertical="center"/>
    </xf>
    <xf numFmtId="0" fontId="6" fillId="38" borderId="44" xfId="0" applyFont="1" applyFill="1" applyBorder="1" applyAlignment="1">
      <alignment horizontal="center" vertical="center" wrapText="1"/>
    </xf>
    <xf numFmtId="0" fontId="6" fillId="38" borderId="45" xfId="0" applyFont="1" applyFill="1" applyBorder="1" applyAlignment="1">
      <alignment horizontal="center" vertical="center" wrapText="1"/>
    </xf>
    <xf numFmtId="0" fontId="6" fillId="38" borderId="31" xfId="0" applyFont="1" applyFill="1" applyBorder="1" applyAlignment="1">
      <alignment horizontal="center" vertical="center" wrapText="1"/>
    </xf>
    <xf numFmtId="0" fontId="6" fillId="38" borderId="43" xfId="0" applyFont="1" applyFill="1" applyBorder="1" applyAlignment="1">
      <alignment horizontal="center" vertical="center" wrapText="1"/>
    </xf>
    <xf numFmtId="0" fontId="14" fillId="33" borderId="39" xfId="57" applyFont="1" applyFill="1" applyBorder="1" applyAlignment="1">
      <alignment horizontal="left" vertical="center" textRotation="45" wrapText="1"/>
      <protection/>
    </xf>
    <xf numFmtId="0" fontId="14" fillId="33" borderId="0" xfId="57" applyFont="1" applyFill="1" applyBorder="1" applyAlignment="1">
      <alignment horizontal="left" vertical="center" textRotation="45" wrapText="1"/>
      <protection/>
    </xf>
    <xf numFmtId="0" fontId="14" fillId="33" borderId="41" xfId="57" applyFont="1" applyFill="1" applyBorder="1" applyAlignment="1">
      <alignment horizontal="left" vertical="center" textRotation="45" wrapText="1"/>
      <protection/>
    </xf>
    <xf numFmtId="0" fontId="5" fillId="33" borderId="28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26" fillId="33" borderId="3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27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106" fillId="33" borderId="74" xfId="0" applyFont="1" applyFill="1" applyBorder="1" applyAlignment="1">
      <alignment horizontal="center" vertical="center"/>
    </xf>
    <xf numFmtId="0" fontId="106" fillId="33" borderId="32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36" fillId="40" borderId="30" xfId="0" applyFont="1" applyFill="1" applyBorder="1" applyAlignment="1">
      <alignment horizontal="center" vertical="center"/>
    </xf>
    <xf numFmtId="0" fontId="36" fillId="40" borderId="0" xfId="0" applyFont="1" applyFill="1" applyBorder="1" applyAlignment="1">
      <alignment horizontal="center" vertical="center"/>
    </xf>
    <xf numFmtId="0" fontId="36" fillId="40" borderId="31" xfId="0" applyFont="1" applyFill="1" applyBorder="1" applyAlignment="1">
      <alignment horizontal="center" vertical="center"/>
    </xf>
    <xf numFmtId="0" fontId="36" fillId="40" borderId="40" xfId="0" applyFont="1" applyFill="1" applyBorder="1" applyAlignment="1">
      <alignment horizontal="center" vertical="center"/>
    </xf>
    <xf numFmtId="0" fontId="36" fillId="40" borderId="41" xfId="0" applyFont="1" applyFill="1" applyBorder="1" applyAlignment="1">
      <alignment horizontal="center" vertical="center"/>
    </xf>
    <xf numFmtId="0" fontId="36" fillId="40" borderId="43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/>
    </xf>
    <xf numFmtId="0" fontId="26" fillId="33" borderId="31" xfId="0" applyFont="1" applyFill="1" applyBorder="1" applyAlignment="1">
      <alignment horizontal="center"/>
    </xf>
    <xf numFmtId="0" fontId="26" fillId="33" borderId="29" xfId="0" applyFont="1" applyFill="1" applyBorder="1" applyAlignment="1">
      <alignment horizontal="center"/>
    </xf>
    <xf numFmtId="0" fontId="26" fillId="42" borderId="30" xfId="0" applyFont="1" applyFill="1" applyBorder="1" applyAlignment="1">
      <alignment horizontal="center" vertical="center"/>
    </xf>
    <xf numFmtId="0" fontId="26" fillId="42" borderId="0" xfId="0" applyFont="1" applyFill="1" applyBorder="1" applyAlignment="1">
      <alignment horizontal="center" vertical="center"/>
    </xf>
    <xf numFmtId="0" fontId="26" fillId="42" borderId="31" xfId="0" applyFont="1" applyFill="1" applyBorder="1" applyAlignment="1">
      <alignment horizontal="center" vertical="center"/>
    </xf>
    <xf numFmtId="0" fontId="125" fillId="42" borderId="30" xfId="0" applyFont="1" applyFill="1" applyBorder="1" applyAlignment="1">
      <alignment horizontal="center" vertical="center"/>
    </xf>
    <xf numFmtId="0" fontId="125" fillId="42" borderId="0" xfId="0" applyFont="1" applyFill="1" applyBorder="1" applyAlignment="1">
      <alignment horizontal="center" vertical="center"/>
    </xf>
    <xf numFmtId="0" fontId="125" fillId="42" borderId="31" xfId="0" applyFont="1" applyFill="1" applyBorder="1" applyAlignment="1">
      <alignment horizontal="center" vertical="center"/>
    </xf>
    <xf numFmtId="0" fontId="26" fillId="42" borderId="27" xfId="0" applyFont="1" applyFill="1" applyBorder="1" applyAlignment="1">
      <alignment horizontal="center" vertical="center"/>
    </xf>
    <xf numFmtId="0" fontId="26" fillId="42" borderId="29" xfId="0" applyFont="1" applyFill="1" applyBorder="1" applyAlignment="1">
      <alignment horizontal="center" vertical="center"/>
    </xf>
    <xf numFmtId="0" fontId="106" fillId="33" borderId="75" xfId="0" applyFont="1" applyFill="1" applyBorder="1" applyAlignment="1">
      <alignment horizontal="center" vertical="center"/>
    </xf>
    <xf numFmtId="0" fontId="115" fillId="33" borderId="0" xfId="0" applyFont="1" applyFill="1" applyBorder="1" applyAlignment="1">
      <alignment horizontal="center"/>
    </xf>
    <xf numFmtId="0" fontId="17" fillId="33" borderId="16" xfId="0" applyFont="1" applyFill="1" applyBorder="1" applyAlignment="1">
      <alignment horizontal="center"/>
    </xf>
    <xf numFmtId="0" fontId="17" fillId="33" borderId="39" xfId="0" applyFont="1" applyFill="1" applyBorder="1" applyAlignment="1">
      <alignment horizontal="center"/>
    </xf>
    <xf numFmtId="0" fontId="17" fillId="33" borderId="42" xfId="0" applyFont="1" applyFill="1" applyBorder="1" applyAlignment="1">
      <alignment horizontal="center"/>
    </xf>
    <xf numFmtId="0" fontId="19" fillId="33" borderId="3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31" xfId="0" applyFont="1" applyFill="1" applyBorder="1" applyAlignment="1">
      <alignment horizontal="center"/>
    </xf>
    <xf numFmtId="0" fontId="126" fillId="33" borderId="30" xfId="0" applyFont="1" applyFill="1" applyBorder="1" applyAlignment="1">
      <alignment horizontal="center"/>
    </xf>
    <xf numFmtId="0" fontId="126" fillId="33" borderId="0" xfId="0" applyFont="1" applyFill="1" applyBorder="1" applyAlignment="1" quotePrefix="1">
      <alignment horizontal="center"/>
    </xf>
    <xf numFmtId="0" fontId="126" fillId="33" borderId="31" xfId="0" applyFont="1" applyFill="1" applyBorder="1" applyAlignment="1" quotePrefix="1">
      <alignment horizontal="center"/>
    </xf>
    <xf numFmtId="0" fontId="22" fillId="33" borderId="27" xfId="0" applyFont="1" applyFill="1" applyBorder="1" applyAlignment="1">
      <alignment horizontal="center"/>
    </xf>
    <xf numFmtId="0" fontId="118" fillId="33" borderId="0" xfId="0" applyFont="1" applyFill="1" applyBorder="1" applyAlignment="1">
      <alignment horizontal="center"/>
    </xf>
    <xf numFmtId="0" fontId="26" fillId="42" borderId="28" xfId="0" applyFont="1" applyFill="1" applyBorder="1" applyAlignment="1">
      <alignment horizontal="center" vertical="center"/>
    </xf>
    <xf numFmtId="0" fontId="127" fillId="33" borderId="30" xfId="0" applyFont="1" applyFill="1" applyBorder="1" applyAlignment="1">
      <alignment horizontal="center"/>
    </xf>
    <xf numFmtId="0" fontId="127" fillId="33" borderId="0" xfId="0" applyFont="1" applyFill="1" applyBorder="1" applyAlignment="1">
      <alignment horizontal="center"/>
    </xf>
    <xf numFmtId="0" fontId="127" fillId="33" borderId="31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128" fillId="36" borderId="20" xfId="0" applyFont="1" applyFill="1" applyBorder="1" applyAlignment="1">
      <alignment horizontal="center" vertical="center"/>
    </xf>
    <xf numFmtId="0" fontId="128" fillId="36" borderId="21" xfId="0" applyFont="1" applyFill="1" applyBorder="1" applyAlignment="1">
      <alignment horizontal="center" vertical="center"/>
    </xf>
    <xf numFmtId="166" fontId="103" fillId="35" borderId="0" xfId="0" applyNumberFormat="1" applyFont="1" applyFill="1" applyBorder="1" applyAlignment="1" quotePrefix="1">
      <alignment horizontal="center" vertical="center"/>
    </xf>
    <xf numFmtId="166" fontId="103" fillId="35" borderId="25" xfId="0" applyNumberFormat="1" applyFont="1" applyFill="1" applyBorder="1" applyAlignment="1" quotePrefix="1">
      <alignment horizontal="center" vertical="center"/>
    </xf>
    <xf numFmtId="0" fontId="22" fillId="35" borderId="0" xfId="0" applyFont="1" applyFill="1" applyAlignment="1">
      <alignment horizontal="center"/>
    </xf>
    <xf numFmtId="0" fontId="31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 quotePrefix="1">
      <alignment horizontal="center" vertical="center"/>
    </xf>
    <xf numFmtId="166" fontId="103" fillId="35" borderId="20" xfId="0" applyNumberFormat="1" applyFont="1" applyFill="1" applyBorder="1" applyAlignment="1" quotePrefix="1">
      <alignment horizontal="center" vertical="center"/>
    </xf>
    <xf numFmtId="0" fontId="29" fillId="10" borderId="0" xfId="0" applyFont="1" applyFill="1" applyAlignment="1">
      <alignment horizontal="center" vertical="center"/>
    </xf>
    <xf numFmtId="0" fontId="31" fillId="35" borderId="25" xfId="0" applyFont="1" applyFill="1" applyBorder="1" applyAlignment="1" quotePrefix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5" xfId="0" applyFont="1" applyFill="1" applyBorder="1" applyAlignment="1" quotePrefix="1">
      <alignment horizontal="center" vertical="center"/>
    </xf>
    <xf numFmtId="0" fontId="31" fillId="35" borderId="25" xfId="0" applyFont="1" applyFill="1" applyBorder="1" applyAlignment="1">
      <alignment horizontal="center" vertical="center"/>
    </xf>
    <xf numFmtId="0" fontId="128" fillId="36" borderId="19" xfId="0" applyFont="1" applyFill="1" applyBorder="1" applyAlignment="1">
      <alignment horizontal="center" vertical="center"/>
    </xf>
    <xf numFmtId="0" fontId="28" fillId="35" borderId="0" xfId="0" applyFont="1" applyFill="1" applyAlignment="1" quotePrefix="1">
      <alignment horizontal="center"/>
    </xf>
    <xf numFmtId="0" fontId="129" fillId="35" borderId="0" xfId="0" applyFont="1" applyFill="1" applyAlignment="1">
      <alignment horizontal="center"/>
    </xf>
    <xf numFmtId="0" fontId="129" fillId="35" borderId="0" xfId="0" applyFont="1" applyFill="1" applyAlignment="1" quotePrefix="1">
      <alignment horizontal="center"/>
    </xf>
    <xf numFmtId="0" fontId="29" fillId="42" borderId="0" xfId="0" applyFont="1" applyFill="1" applyAlignment="1">
      <alignment horizontal="center" vertical="center"/>
    </xf>
    <xf numFmtId="177" fontId="30" fillId="35" borderId="0" xfId="0" applyNumberFormat="1" applyFont="1" applyFill="1" applyBorder="1" applyAlignment="1">
      <alignment horizontal="center"/>
    </xf>
    <xf numFmtId="0" fontId="41" fillId="33" borderId="44" xfId="0" applyFont="1" applyFill="1" applyBorder="1" applyAlignment="1">
      <alignment horizontal="center" vertical="center" wrapText="1"/>
    </xf>
    <xf numFmtId="0" fontId="41" fillId="33" borderId="45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26" fillId="37" borderId="14" xfId="0" applyFont="1" applyFill="1" applyBorder="1" applyAlignment="1">
      <alignment horizontal="center" vertical="center"/>
    </xf>
    <xf numFmtId="0" fontId="26" fillId="37" borderId="46" xfId="0" applyFont="1" applyFill="1" applyBorder="1" applyAlignment="1">
      <alignment horizontal="center" vertical="center"/>
    </xf>
    <xf numFmtId="0" fontId="26" fillId="37" borderId="47" xfId="0" applyFont="1" applyFill="1" applyBorder="1" applyAlignment="1">
      <alignment horizontal="center" vertical="center"/>
    </xf>
    <xf numFmtId="0" fontId="26" fillId="33" borderId="38" xfId="0" applyFont="1" applyFill="1" applyBorder="1" applyAlignment="1">
      <alignment horizontal="center" vertical="center"/>
    </xf>
    <xf numFmtId="0" fontId="26" fillId="33" borderId="60" xfId="0" applyFont="1" applyFill="1" applyBorder="1" applyAlignment="1">
      <alignment horizontal="center" vertical="center"/>
    </xf>
    <xf numFmtId="0" fontId="41" fillId="33" borderId="0" xfId="0" applyFont="1" applyFill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0" fontId="14" fillId="42" borderId="0" xfId="0" applyFont="1" applyFill="1" applyAlignment="1">
      <alignment horizontal="center" vertical="center"/>
    </xf>
    <xf numFmtId="0" fontId="14" fillId="1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fficial Schedul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8"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3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  <dxf>
      <font>
        <color rgb="FF00B050"/>
      </font>
      <border/>
    </dxf>
    <dxf>
      <font>
        <color theme="0"/>
      </font>
      <fill>
        <patternFill>
          <bgColor theme="3" tint="-0.24993999302387238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</xdr:row>
      <xdr:rowOff>9525</xdr:rowOff>
    </xdr:from>
    <xdr:to>
      <xdr:col>0</xdr:col>
      <xdr:colOff>361950</xdr:colOff>
      <xdr:row>3</xdr:row>
      <xdr:rowOff>381000</xdr:rowOff>
    </xdr:to>
    <xdr:pic>
      <xdr:nvPicPr>
        <xdr:cNvPr id="1" name="Picture 13" descr="C:\Documents and Settings\jones richard\Local Settings\Temporary Internet Files\Content.IE5\A9Q10V03\dglxasset[1].asp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19150"/>
          <a:ext cx="342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3</xdr:row>
      <xdr:rowOff>9525</xdr:rowOff>
    </xdr:from>
    <xdr:to>
      <xdr:col>11</xdr:col>
      <xdr:colOff>9525</xdr:colOff>
      <xdr:row>3</xdr:row>
      <xdr:rowOff>381000</xdr:rowOff>
    </xdr:to>
    <xdr:pic>
      <xdr:nvPicPr>
        <xdr:cNvPr id="2" name="Picture 13" descr="C:\Documents and Settings\jones richard\Local Settings\Temporary Internet Files\Content.IE5\A9Q10V03\dglxasset[1].asp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81915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37</xdr:row>
      <xdr:rowOff>28575</xdr:rowOff>
    </xdr:from>
    <xdr:to>
      <xdr:col>0</xdr:col>
      <xdr:colOff>352425</xdr:colOff>
      <xdr:row>37</xdr:row>
      <xdr:rowOff>381000</xdr:rowOff>
    </xdr:to>
    <xdr:pic>
      <xdr:nvPicPr>
        <xdr:cNvPr id="3" name="Picture 14" descr="C:\Documents and Settings\jones richard\Local Settings\Temporary Internet Files\Content.IE5\0T430F4Z\dglxasset[1].asp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6524625"/>
          <a:ext cx="323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409575</xdr:colOff>
      <xdr:row>37</xdr:row>
      <xdr:rowOff>19050</xdr:rowOff>
    </xdr:from>
    <xdr:to>
      <xdr:col>11</xdr:col>
      <xdr:colOff>19050</xdr:colOff>
      <xdr:row>38</xdr:row>
      <xdr:rowOff>9525</xdr:rowOff>
    </xdr:to>
    <xdr:pic>
      <xdr:nvPicPr>
        <xdr:cNvPr id="4" name="Picture 14" descr="C:\Documents and Settings\jones richard\Local Settings\Temporary Internet Files\Content.IE5\0T430F4Z\dglxasset[1].asp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86725" y="6515100"/>
          <a:ext cx="342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</xdr:row>
      <xdr:rowOff>9525</xdr:rowOff>
    </xdr:from>
    <xdr:to>
      <xdr:col>0</xdr:col>
      <xdr:colOff>361950</xdr:colOff>
      <xdr:row>3</xdr:row>
      <xdr:rowOff>381000</xdr:rowOff>
    </xdr:to>
    <xdr:pic>
      <xdr:nvPicPr>
        <xdr:cNvPr id="5" name="Picture 13" descr="C:\Documents and Settings\jones richard\Local Settings\Temporary Internet Files\Content.IE5\A9Q10V03\dglxasset[1].asp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19150"/>
          <a:ext cx="342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3</xdr:row>
      <xdr:rowOff>9525</xdr:rowOff>
    </xdr:from>
    <xdr:to>
      <xdr:col>11</xdr:col>
      <xdr:colOff>9525</xdr:colOff>
      <xdr:row>3</xdr:row>
      <xdr:rowOff>381000</xdr:rowOff>
    </xdr:to>
    <xdr:pic>
      <xdr:nvPicPr>
        <xdr:cNvPr id="6" name="Picture 13" descr="C:\Documents and Settings\jones richard\Local Settings\Temporary Internet Files\Content.IE5\A9Q10V03\dglxasset[1].asp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81915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37</xdr:row>
      <xdr:rowOff>28575</xdr:rowOff>
    </xdr:from>
    <xdr:to>
      <xdr:col>0</xdr:col>
      <xdr:colOff>352425</xdr:colOff>
      <xdr:row>37</xdr:row>
      <xdr:rowOff>381000</xdr:rowOff>
    </xdr:to>
    <xdr:pic>
      <xdr:nvPicPr>
        <xdr:cNvPr id="7" name="Picture 14" descr="C:\Documents and Settings\jones richard\Local Settings\Temporary Internet Files\Content.IE5\0T430F4Z\dglxasset[1].asp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6524625"/>
          <a:ext cx="323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409575</xdr:colOff>
      <xdr:row>37</xdr:row>
      <xdr:rowOff>19050</xdr:rowOff>
    </xdr:from>
    <xdr:to>
      <xdr:col>11</xdr:col>
      <xdr:colOff>19050</xdr:colOff>
      <xdr:row>38</xdr:row>
      <xdr:rowOff>9525</xdr:rowOff>
    </xdr:to>
    <xdr:pic>
      <xdr:nvPicPr>
        <xdr:cNvPr id="8" name="Picture 14" descr="C:\Documents and Settings\jones richard\Local Settings\Temporary Internet Files\Content.IE5\0T430F4Z\dglxasset[1].asp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86725" y="6515100"/>
          <a:ext cx="342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A194"/>
  <sheetViews>
    <sheetView tabSelected="1" zoomScale="85" zoomScaleNormal="85" zoomScalePageLayoutView="0" workbookViewId="0" topLeftCell="A1">
      <pane ySplit="2" topLeftCell="A3" activePane="bottomLeft" state="frozen"/>
      <selection pane="topLeft" activeCell="E38" sqref="E38"/>
      <selection pane="bottomLeft" activeCell="M81" sqref="M81:M82"/>
    </sheetView>
  </sheetViews>
  <sheetFormatPr defaultColWidth="9.33203125" defaultRowHeight="11.25"/>
  <cols>
    <col min="1" max="1" width="14.33203125" style="12" customWidth="1"/>
    <col min="2" max="2" width="17.33203125" style="13" bestFit="1" customWidth="1"/>
    <col min="3" max="3" width="22.33203125" style="13" customWidth="1"/>
    <col min="4" max="4" width="23.5" style="13" bestFit="1" customWidth="1"/>
    <col min="5" max="6" width="6.5" style="13" customWidth="1"/>
    <col min="7" max="7" width="2.66015625" style="12" customWidth="1"/>
    <col min="8" max="8" width="19.83203125" style="13" customWidth="1"/>
    <col min="9" max="9" width="24.66015625" style="13" bestFit="1" customWidth="1"/>
    <col min="10" max="10" width="23.66015625" style="13" customWidth="1"/>
    <col min="11" max="11" width="28.66015625" style="13" customWidth="1"/>
    <col min="12" max="12" width="6.83203125" style="13" customWidth="1"/>
    <col min="13" max="13" width="6.5" style="13" customWidth="1"/>
    <col min="14" max="14" width="9.33203125" style="4" customWidth="1"/>
    <col min="15" max="16" width="20.33203125" style="4" bestFit="1" customWidth="1"/>
    <col min="17" max="17" width="21.83203125" style="4" bestFit="1" customWidth="1"/>
    <col min="18" max="18" width="22" style="4" bestFit="1" customWidth="1"/>
    <col min="19" max="27" width="9.33203125" style="4" customWidth="1"/>
    <col min="28" max="16384" width="9.33203125" style="5" customWidth="1"/>
  </cols>
  <sheetData>
    <row r="1" spans="1:13" ht="13.5" customHeight="1">
      <c r="A1" s="479" t="s">
        <v>275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</row>
    <row r="2" spans="1:13" ht="13.5" customHeight="1">
      <c r="A2" s="479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</row>
    <row r="3" spans="1:13" ht="24.75" customHeight="1">
      <c r="A3" s="484" t="s">
        <v>319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3"/>
      <c r="M3" s="3"/>
    </row>
    <row r="4" spans="1:13" s="4" customFormat="1" ht="9.75" customHeight="1">
      <c r="A4" s="122"/>
      <c r="B4" s="122"/>
      <c r="C4" s="7"/>
      <c r="D4" s="7"/>
      <c r="E4" s="7"/>
      <c r="F4" s="7"/>
      <c r="G4" s="6"/>
      <c r="H4" s="16"/>
      <c r="I4" s="6"/>
      <c r="J4" s="7"/>
      <c r="K4" s="7"/>
      <c r="L4" s="7"/>
      <c r="M4" s="7"/>
    </row>
    <row r="5" spans="1:13" ht="13.5" customHeight="1" thickBot="1">
      <c r="A5" s="17">
        <v>42232</v>
      </c>
      <c r="B5" s="18"/>
      <c r="C5" s="360" t="s">
        <v>184</v>
      </c>
      <c r="D5" s="360" t="s">
        <v>185</v>
      </c>
      <c r="E5" s="450" t="s">
        <v>186</v>
      </c>
      <c r="F5" s="450"/>
      <c r="G5" s="19"/>
      <c r="H5" s="17">
        <f>+A77+7</f>
        <v>42309</v>
      </c>
      <c r="I5" s="20"/>
      <c r="J5" s="360" t="s">
        <v>184</v>
      </c>
      <c r="K5" s="360" t="s">
        <v>185</v>
      </c>
      <c r="L5" s="449" t="s">
        <v>187</v>
      </c>
      <c r="M5" s="449"/>
    </row>
    <row r="6" spans="1:13" ht="13.5" customHeight="1">
      <c r="A6" s="425" t="s">
        <v>189</v>
      </c>
      <c r="B6" s="363" t="s">
        <v>307</v>
      </c>
      <c r="C6" s="417" t="s">
        <v>300</v>
      </c>
      <c r="D6" s="417" t="s">
        <v>350</v>
      </c>
      <c r="E6" s="8">
        <v>5</v>
      </c>
      <c r="F6" s="364">
        <v>11</v>
      </c>
      <c r="G6" s="485"/>
      <c r="H6" s="454" t="s">
        <v>199</v>
      </c>
      <c r="I6" s="363" t="s">
        <v>394</v>
      </c>
      <c r="J6" s="417" t="s">
        <v>349</v>
      </c>
      <c r="K6" s="417" t="s">
        <v>301</v>
      </c>
      <c r="L6" s="8">
        <v>7</v>
      </c>
      <c r="M6" s="365">
        <v>9</v>
      </c>
    </row>
    <row r="7" spans="1:13" ht="13.5" customHeight="1">
      <c r="A7" s="426"/>
      <c r="B7" s="366" t="s">
        <v>308</v>
      </c>
      <c r="C7" s="418" t="s">
        <v>296</v>
      </c>
      <c r="D7" s="418" t="s">
        <v>295</v>
      </c>
      <c r="E7" s="9">
        <v>2</v>
      </c>
      <c r="F7" s="367">
        <v>14</v>
      </c>
      <c r="G7" s="486"/>
      <c r="H7" s="455"/>
      <c r="I7" s="366" t="s">
        <v>401</v>
      </c>
      <c r="J7" s="418" t="s">
        <v>300</v>
      </c>
      <c r="K7" s="418" t="s">
        <v>303</v>
      </c>
      <c r="L7" s="9">
        <v>9</v>
      </c>
      <c r="M7" s="362">
        <v>7</v>
      </c>
    </row>
    <row r="8" spans="1:13" ht="13.5" customHeight="1">
      <c r="A8" s="426"/>
      <c r="B8" s="366" t="s">
        <v>348</v>
      </c>
      <c r="C8" s="368" t="s">
        <v>349</v>
      </c>
      <c r="D8" s="368" t="s">
        <v>298</v>
      </c>
      <c r="E8" s="9">
        <v>0</v>
      </c>
      <c r="F8" s="367">
        <v>0</v>
      </c>
      <c r="G8" s="486"/>
      <c r="H8" s="455"/>
      <c r="I8" s="366" t="s">
        <v>348</v>
      </c>
      <c r="J8" s="35" t="s">
        <v>293</v>
      </c>
      <c r="K8" s="368" t="s">
        <v>309</v>
      </c>
      <c r="L8" s="9">
        <v>0</v>
      </c>
      <c r="M8" s="362">
        <v>0</v>
      </c>
    </row>
    <row r="9" spans="1:13" ht="13.5" customHeight="1">
      <c r="A9" s="426"/>
      <c r="B9" s="366" t="s">
        <v>306</v>
      </c>
      <c r="C9" s="418" t="s">
        <v>294</v>
      </c>
      <c r="D9" s="418" t="s">
        <v>293</v>
      </c>
      <c r="E9" s="9">
        <v>6</v>
      </c>
      <c r="F9" s="367">
        <v>10</v>
      </c>
      <c r="G9" s="486"/>
      <c r="H9" s="455"/>
      <c r="I9" s="366" t="s">
        <v>306</v>
      </c>
      <c r="J9" s="418" t="s">
        <v>332</v>
      </c>
      <c r="K9" s="418" t="s">
        <v>296</v>
      </c>
      <c r="L9" s="9">
        <v>13</v>
      </c>
      <c r="M9" s="362">
        <v>3</v>
      </c>
    </row>
    <row r="10" spans="1:13" ht="13.5" customHeight="1">
      <c r="A10" s="426"/>
      <c r="B10" s="366" t="s">
        <v>311</v>
      </c>
      <c r="C10" s="418" t="s">
        <v>332</v>
      </c>
      <c r="D10" s="418" t="s">
        <v>301</v>
      </c>
      <c r="E10" s="9">
        <v>14</v>
      </c>
      <c r="F10" s="367">
        <v>2</v>
      </c>
      <c r="G10" s="486"/>
      <c r="H10" s="455"/>
      <c r="I10" s="366" t="s">
        <v>311</v>
      </c>
      <c r="J10" s="418" t="s">
        <v>294</v>
      </c>
      <c r="K10" s="418" t="s">
        <v>295</v>
      </c>
      <c r="L10" s="9">
        <v>5</v>
      </c>
      <c r="M10" s="362">
        <v>11</v>
      </c>
    </row>
    <row r="11" spans="1:13" ht="13.5" customHeight="1">
      <c r="A11" s="426"/>
      <c r="B11" s="366" t="s">
        <v>310</v>
      </c>
      <c r="C11" s="418" t="s">
        <v>299</v>
      </c>
      <c r="D11" s="418" t="s">
        <v>309</v>
      </c>
      <c r="E11" s="9">
        <v>1</v>
      </c>
      <c r="F11" s="367">
        <v>15</v>
      </c>
      <c r="G11" s="486"/>
      <c r="H11" s="455"/>
      <c r="I11" s="366" t="s">
        <v>310</v>
      </c>
      <c r="J11" s="418" t="s">
        <v>297</v>
      </c>
      <c r="K11" s="418" t="s">
        <v>298</v>
      </c>
      <c r="L11" s="9">
        <v>11</v>
      </c>
      <c r="M11" s="362">
        <v>5</v>
      </c>
    </row>
    <row r="12" spans="1:27" s="34" customFormat="1" ht="13.5" customHeight="1" thickBot="1">
      <c r="A12" s="427"/>
      <c r="B12" s="369" t="s">
        <v>305</v>
      </c>
      <c r="C12" s="419" t="s">
        <v>303</v>
      </c>
      <c r="D12" s="419" t="s">
        <v>297</v>
      </c>
      <c r="E12" s="370">
        <v>8</v>
      </c>
      <c r="F12" s="371">
        <v>8</v>
      </c>
      <c r="G12" s="486"/>
      <c r="H12" s="456"/>
      <c r="I12" s="369" t="s">
        <v>305</v>
      </c>
      <c r="J12" s="419" t="s">
        <v>350</v>
      </c>
      <c r="K12" s="419" t="s">
        <v>299</v>
      </c>
      <c r="L12" s="372">
        <v>10</v>
      </c>
      <c r="M12" s="373">
        <v>6</v>
      </c>
      <c r="N12" s="33"/>
      <c r="R12" s="4"/>
      <c r="S12" s="33"/>
      <c r="T12" s="33"/>
      <c r="U12" s="33"/>
      <c r="V12" s="33"/>
      <c r="W12" s="33"/>
      <c r="X12" s="33"/>
      <c r="Y12" s="33"/>
      <c r="Z12" s="33"/>
      <c r="AA12" s="33"/>
    </row>
    <row r="13" spans="1:13" ht="11.25" customHeight="1" thickBot="1">
      <c r="A13" s="21">
        <f>+A5+7</f>
        <v>42239</v>
      </c>
      <c r="B13" s="374"/>
      <c r="C13" s="375"/>
      <c r="D13" s="375"/>
      <c r="E13" s="376"/>
      <c r="F13" s="376"/>
      <c r="G13" s="486"/>
      <c r="H13" s="377">
        <f>+H5+7</f>
        <v>42316</v>
      </c>
      <c r="I13" s="378"/>
      <c r="J13" s="352"/>
      <c r="K13" s="352"/>
      <c r="L13" s="352"/>
      <c r="M13" s="353"/>
    </row>
    <row r="14" spans="1:13" ht="13.5" customHeight="1">
      <c r="A14" s="425" t="s">
        <v>190</v>
      </c>
      <c r="B14" s="29" t="s">
        <v>394</v>
      </c>
      <c r="C14" s="418" t="s">
        <v>299</v>
      </c>
      <c r="D14" s="418" t="s">
        <v>303</v>
      </c>
      <c r="E14" s="9">
        <v>8</v>
      </c>
      <c r="F14" s="379">
        <v>8</v>
      </c>
      <c r="G14" s="486"/>
      <c r="H14" s="454" t="s">
        <v>200</v>
      </c>
      <c r="I14" s="363" t="s">
        <v>394</v>
      </c>
      <c r="J14" s="417" t="s">
        <v>309</v>
      </c>
      <c r="K14" s="417" t="s">
        <v>303</v>
      </c>
      <c r="L14" s="8">
        <v>2</v>
      </c>
      <c r="M14" s="365">
        <v>14</v>
      </c>
    </row>
    <row r="15" spans="1:13" ht="13.5" customHeight="1">
      <c r="A15" s="480"/>
      <c r="B15" s="29" t="s">
        <v>308</v>
      </c>
      <c r="C15" s="418" t="s">
        <v>294</v>
      </c>
      <c r="D15" s="418" t="s">
        <v>301</v>
      </c>
      <c r="E15" s="9">
        <v>10</v>
      </c>
      <c r="F15" s="367">
        <v>6</v>
      </c>
      <c r="G15" s="486"/>
      <c r="H15" s="455"/>
      <c r="I15" s="366" t="s">
        <v>401</v>
      </c>
      <c r="J15" s="418" t="s">
        <v>297</v>
      </c>
      <c r="K15" s="418" t="s">
        <v>350</v>
      </c>
      <c r="L15" s="9">
        <v>10</v>
      </c>
      <c r="M15" s="362">
        <v>6</v>
      </c>
    </row>
    <row r="16" spans="1:13" ht="13.5" customHeight="1">
      <c r="A16" s="480"/>
      <c r="B16" s="29" t="s">
        <v>348</v>
      </c>
      <c r="C16" s="368" t="s">
        <v>309</v>
      </c>
      <c r="D16" s="368" t="s">
        <v>295</v>
      </c>
      <c r="E16" s="9">
        <v>0</v>
      </c>
      <c r="F16" s="367">
        <v>0</v>
      </c>
      <c r="G16" s="486"/>
      <c r="H16" s="455"/>
      <c r="I16" s="366" t="s">
        <v>348</v>
      </c>
      <c r="J16" s="368" t="s">
        <v>294</v>
      </c>
      <c r="K16" s="368" t="s">
        <v>299</v>
      </c>
      <c r="L16" s="9">
        <v>0</v>
      </c>
      <c r="M16" s="362">
        <v>0</v>
      </c>
    </row>
    <row r="17" spans="1:13" ht="13.5" customHeight="1">
      <c r="A17" s="480"/>
      <c r="B17" s="29" t="s">
        <v>306</v>
      </c>
      <c r="C17" s="418" t="s">
        <v>350</v>
      </c>
      <c r="D17" s="418" t="s">
        <v>298</v>
      </c>
      <c r="E17" s="9">
        <v>12</v>
      </c>
      <c r="F17" s="367">
        <v>4</v>
      </c>
      <c r="G17" s="486"/>
      <c r="H17" s="455"/>
      <c r="I17" s="366" t="s">
        <v>306</v>
      </c>
      <c r="J17" s="418" t="s">
        <v>295</v>
      </c>
      <c r="K17" s="418" t="s">
        <v>293</v>
      </c>
      <c r="L17" s="9">
        <v>12</v>
      </c>
      <c r="M17" s="362">
        <v>4</v>
      </c>
    </row>
    <row r="18" spans="1:13" ht="13.5" customHeight="1">
      <c r="A18" s="480"/>
      <c r="B18" s="29" t="s">
        <v>311</v>
      </c>
      <c r="C18" s="418" t="s">
        <v>297</v>
      </c>
      <c r="D18" s="418" t="s">
        <v>300</v>
      </c>
      <c r="E18" s="9">
        <v>4</v>
      </c>
      <c r="F18" s="367">
        <v>12</v>
      </c>
      <c r="G18" s="486"/>
      <c r="H18" s="455"/>
      <c r="I18" s="366" t="s">
        <v>311</v>
      </c>
      <c r="J18" s="418" t="s">
        <v>301</v>
      </c>
      <c r="K18" s="418" t="s">
        <v>296</v>
      </c>
      <c r="L18" s="9">
        <v>5</v>
      </c>
      <c r="M18" s="362">
        <v>11</v>
      </c>
    </row>
    <row r="19" spans="1:13" ht="15" customHeight="1">
      <c r="A19" s="480"/>
      <c r="B19" s="29" t="s">
        <v>310</v>
      </c>
      <c r="C19" s="418" t="s">
        <v>296</v>
      </c>
      <c r="D19" s="418" t="s">
        <v>332</v>
      </c>
      <c r="E19" s="354">
        <v>8</v>
      </c>
      <c r="F19" s="367">
        <v>8</v>
      </c>
      <c r="G19" s="486"/>
      <c r="H19" s="455"/>
      <c r="I19" s="366" t="s">
        <v>310</v>
      </c>
      <c r="J19" s="418" t="s">
        <v>349</v>
      </c>
      <c r="K19" s="418" t="s">
        <v>332</v>
      </c>
      <c r="L19" s="9">
        <v>6</v>
      </c>
      <c r="M19" s="362">
        <v>10</v>
      </c>
    </row>
    <row r="20" spans="1:27" s="34" customFormat="1" ht="15.75" customHeight="1" thickBot="1">
      <c r="A20" s="481"/>
      <c r="B20" s="29" t="s">
        <v>305</v>
      </c>
      <c r="C20" s="418" t="s">
        <v>349</v>
      </c>
      <c r="D20" s="418" t="s">
        <v>293</v>
      </c>
      <c r="E20" s="9">
        <v>6</v>
      </c>
      <c r="F20" s="367">
        <v>10</v>
      </c>
      <c r="G20" s="486"/>
      <c r="H20" s="456"/>
      <c r="I20" s="369" t="s">
        <v>305</v>
      </c>
      <c r="J20" s="419" t="s">
        <v>298</v>
      </c>
      <c r="K20" s="419" t="s">
        <v>300</v>
      </c>
      <c r="L20" s="370">
        <v>8</v>
      </c>
      <c r="M20" s="373">
        <v>8</v>
      </c>
      <c r="N20" s="33"/>
      <c r="S20" s="33"/>
      <c r="T20" s="33"/>
      <c r="U20" s="33"/>
      <c r="V20" s="33"/>
      <c r="W20" s="33"/>
      <c r="X20" s="33"/>
      <c r="Y20" s="33"/>
      <c r="Z20" s="33"/>
      <c r="AA20" s="33"/>
    </row>
    <row r="21" spans="1:13" ht="13.5" customHeight="1" thickBot="1">
      <c r="A21" s="22">
        <f>+A13+7</f>
        <v>42246</v>
      </c>
      <c r="B21" s="463"/>
      <c r="C21" s="464"/>
      <c r="D21" s="464"/>
      <c r="E21" s="464"/>
      <c r="F21" s="464"/>
      <c r="G21" s="486"/>
      <c r="H21" s="380">
        <f>+H13+7</f>
        <v>42323</v>
      </c>
      <c r="I21" s="351"/>
      <c r="J21" s="352"/>
      <c r="K21" s="352"/>
      <c r="L21" s="352"/>
      <c r="M21" s="353"/>
    </row>
    <row r="22" spans="1:13" ht="13.5" customHeight="1">
      <c r="A22" s="482" t="s">
        <v>191</v>
      </c>
      <c r="B22" s="29" t="s">
        <v>400</v>
      </c>
      <c r="C22" s="418" t="s">
        <v>293</v>
      </c>
      <c r="D22" s="418" t="s">
        <v>295</v>
      </c>
      <c r="E22" s="9">
        <v>5</v>
      </c>
      <c r="F22" s="367">
        <v>11</v>
      </c>
      <c r="G22" s="486"/>
      <c r="H22" s="454" t="s">
        <v>201</v>
      </c>
      <c r="I22" s="363" t="s">
        <v>394</v>
      </c>
      <c r="J22" s="417" t="s">
        <v>295</v>
      </c>
      <c r="K22" s="417" t="s">
        <v>349</v>
      </c>
      <c r="L22" s="8">
        <v>11</v>
      </c>
      <c r="M22" s="365">
        <v>3</v>
      </c>
    </row>
    <row r="23" spans="1:13" ht="13.5" customHeight="1">
      <c r="A23" s="483"/>
      <c r="B23" s="29" t="s">
        <v>394</v>
      </c>
      <c r="C23" s="418" t="s">
        <v>332</v>
      </c>
      <c r="D23" s="418" t="s">
        <v>349</v>
      </c>
      <c r="E23" s="9">
        <v>9</v>
      </c>
      <c r="F23" s="367">
        <v>7</v>
      </c>
      <c r="G23" s="486"/>
      <c r="H23" s="455"/>
      <c r="I23" s="366" t="s">
        <v>401</v>
      </c>
      <c r="J23" s="418" t="s">
        <v>332</v>
      </c>
      <c r="K23" s="418" t="s">
        <v>293</v>
      </c>
      <c r="L23" s="9">
        <v>9</v>
      </c>
      <c r="M23" s="362">
        <v>7</v>
      </c>
    </row>
    <row r="24" spans="1:14" ht="13.5" customHeight="1">
      <c r="A24" s="483"/>
      <c r="B24" s="29" t="s">
        <v>348</v>
      </c>
      <c r="C24" s="368" t="s">
        <v>303</v>
      </c>
      <c r="D24" s="368" t="s">
        <v>301</v>
      </c>
      <c r="E24" s="9">
        <v>0</v>
      </c>
      <c r="F24" s="367">
        <v>0</v>
      </c>
      <c r="G24" s="486"/>
      <c r="H24" s="455"/>
      <c r="I24" s="366" t="s">
        <v>348</v>
      </c>
      <c r="J24" s="368" t="s">
        <v>296</v>
      </c>
      <c r="K24" s="35" t="s">
        <v>300</v>
      </c>
      <c r="L24" s="9">
        <v>0</v>
      </c>
      <c r="M24" s="362">
        <v>0</v>
      </c>
      <c r="N24" s="4" t="s">
        <v>203</v>
      </c>
    </row>
    <row r="25" spans="1:13" ht="13.5" customHeight="1">
      <c r="A25" s="483"/>
      <c r="B25" s="29" t="s">
        <v>306</v>
      </c>
      <c r="C25" s="418" t="s">
        <v>298</v>
      </c>
      <c r="D25" s="418" t="s">
        <v>297</v>
      </c>
      <c r="E25" s="354">
        <v>8</v>
      </c>
      <c r="F25" s="367">
        <v>8</v>
      </c>
      <c r="G25" s="486"/>
      <c r="H25" s="455"/>
      <c r="I25" s="366" t="s">
        <v>306</v>
      </c>
      <c r="J25" s="418" t="s">
        <v>299</v>
      </c>
      <c r="K25" s="418" t="s">
        <v>297</v>
      </c>
      <c r="L25" s="9">
        <v>10</v>
      </c>
      <c r="M25" s="362">
        <v>6</v>
      </c>
    </row>
    <row r="26" spans="1:13" ht="13.5" customHeight="1">
      <c r="A26" s="483"/>
      <c r="B26" s="29" t="s">
        <v>311</v>
      </c>
      <c r="C26" s="418" t="s">
        <v>309</v>
      </c>
      <c r="D26" s="418" t="s">
        <v>350</v>
      </c>
      <c r="E26" s="9">
        <v>6</v>
      </c>
      <c r="F26" s="367">
        <v>10</v>
      </c>
      <c r="G26" s="486"/>
      <c r="H26" s="455"/>
      <c r="I26" s="366" t="s">
        <v>311</v>
      </c>
      <c r="J26" s="418" t="s">
        <v>303</v>
      </c>
      <c r="K26" s="418" t="s">
        <v>298</v>
      </c>
      <c r="L26" s="9">
        <v>13</v>
      </c>
      <c r="M26" s="362">
        <v>3</v>
      </c>
    </row>
    <row r="27" spans="1:13" ht="13.5" customHeight="1">
      <c r="A27" s="483"/>
      <c r="B27" s="29" t="s">
        <v>310</v>
      </c>
      <c r="C27" s="418" t="s">
        <v>296</v>
      </c>
      <c r="D27" s="418" t="s">
        <v>294</v>
      </c>
      <c r="E27" s="9">
        <v>10</v>
      </c>
      <c r="F27" s="367">
        <v>6</v>
      </c>
      <c r="G27" s="486"/>
      <c r="H27" s="455"/>
      <c r="I27" s="366" t="s">
        <v>310</v>
      </c>
      <c r="J27" s="418" t="s">
        <v>301</v>
      </c>
      <c r="K27" s="418" t="s">
        <v>294</v>
      </c>
      <c r="L27" s="9">
        <v>5</v>
      </c>
      <c r="M27" s="362">
        <v>11</v>
      </c>
    </row>
    <row r="28" spans="1:27" s="34" customFormat="1" ht="13.5" customHeight="1" thickBot="1">
      <c r="A28" s="483"/>
      <c r="B28" s="29" t="s">
        <v>305</v>
      </c>
      <c r="C28" s="418" t="s">
        <v>300</v>
      </c>
      <c r="D28" s="418" t="s">
        <v>299</v>
      </c>
      <c r="E28" s="9">
        <v>6</v>
      </c>
      <c r="F28" s="367">
        <v>10</v>
      </c>
      <c r="G28" s="486"/>
      <c r="H28" s="456"/>
      <c r="I28" s="369" t="s">
        <v>305</v>
      </c>
      <c r="J28" s="419" t="s">
        <v>350</v>
      </c>
      <c r="K28" s="419" t="s">
        <v>309</v>
      </c>
      <c r="L28" s="372">
        <v>9</v>
      </c>
      <c r="M28" s="373">
        <v>7</v>
      </c>
      <c r="N28" s="33"/>
      <c r="O28" s="4"/>
      <c r="P28" s="4"/>
      <c r="Q28" s="4"/>
      <c r="S28" s="33"/>
      <c r="T28" s="33"/>
      <c r="U28" s="33"/>
      <c r="V28" s="33"/>
      <c r="W28" s="33"/>
      <c r="X28" s="33"/>
      <c r="Y28" s="33"/>
      <c r="Z28" s="33"/>
      <c r="AA28" s="33"/>
    </row>
    <row r="29" spans="1:13" ht="13.5" customHeight="1" thickBot="1">
      <c r="A29" s="24">
        <v>42260</v>
      </c>
      <c r="B29" s="457" t="s">
        <v>391</v>
      </c>
      <c r="C29" s="458"/>
      <c r="D29" s="458"/>
      <c r="E29" s="458"/>
      <c r="F29" s="458"/>
      <c r="G29" s="486"/>
      <c r="H29" s="381">
        <f>+H21+7</f>
        <v>42330</v>
      </c>
      <c r="I29" s="460" t="s">
        <v>331</v>
      </c>
      <c r="J29" s="461"/>
      <c r="K29" s="461"/>
      <c r="L29" s="461"/>
      <c r="M29" s="462"/>
    </row>
    <row r="30" spans="1:13" ht="13.5" customHeight="1">
      <c r="A30" s="425" t="s">
        <v>192</v>
      </c>
      <c r="B30" s="363" t="s">
        <v>394</v>
      </c>
      <c r="C30" s="417" t="s">
        <v>297</v>
      </c>
      <c r="D30" s="417" t="s">
        <v>309</v>
      </c>
      <c r="E30" s="8">
        <v>5</v>
      </c>
      <c r="F30" s="365">
        <v>11</v>
      </c>
      <c r="G30" s="487"/>
      <c r="H30" s="454" t="s">
        <v>202</v>
      </c>
      <c r="I30" s="363" t="s">
        <v>394</v>
      </c>
      <c r="J30" s="417" t="s">
        <v>293</v>
      </c>
      <c r="K30" s="417" t="s">
        <v>294</v>
      </c>
      <c r="L30" s="8">
        <v>10</v>
      </c>
      <c r="M30" s="365">
        <v>6</v>
      </c>
    </row>
    <row r="31" spans="1:13" ht="13.5" customHeight="1">
      <c r="A31" s="426"/>
      <c r="B31" s="366" t="s">
        <v>401</v>
      </c>
      <c r="C31" s="418" t="s">
        <v>298</v>
      </c>
      <c r="D31" s="418" t="s">
        <v>299</v>
      </c>
      <c r="E31" s="9">
        <v>4</v>
      </c>
      <c r="F31" s="362">
        <v>10</v>
      </c>
      <c r="G31" s="487"/>
      <c r="H31" s="455"/>
      <c r="I31" s="366" t="s">
        <v>401</v>
      </c>
      <c r="J31" s="418" t="s">
        <v>298</v>
      </c>
      <c r="K31" s="418" t="s">
        <v>309</v>
      </c>
      <c r="L31" s="9">
        <v>5</v>
      </c>
      <c r="M31" s="362">
        <v>11</v>
      </c>
    </row>
    <row r="32" spans="1:13" ht="13.5" customHeight="1">
      <c r="A32" s="426"/>
      <c r="B32" s="366" t="s">
        <v>348</v>
      </c>
      <c r="C32" s="368" t="s">
        <v>300</v>
      </c>
      <c r="D32" s="368" t="s">
        <v>294</v>
      </c>
      <c r="E32" s="9">
        <v>0</v>
      </c>
      <c r="F32" s="362">
        <v>0</v>
      </c>
      <c r="G32" s="487"/>
      <c r="H32" s="455"/>
      <c r="I32" s="366" t="s">
        <v>348</v>
      </c>
      <c r="J32" s="368" t="s">
        <v>301</v>
      </c>
      <c r="K32" s="368" t="s">
        <v>350</v>
      </c>
      <c r="L32" s="9">
        <v>0</v>
      </c>
      <c r="M32" s="362">
        <v>0</v>
      </c>
    </row>
    <row r="33" spans="1:13" ht="13.5" customHeight="1">
      <c r="A33" s="426"/>
      <c r="B33" s="366" t="s">
        <v>306</v>
      </c>
      <c r="C33" s="418" t="s">
        <v>350</v>
      </c>
      <c r="D33" s="418" t="s">
        <v>303</v>
      </c>
      <c r="E33" s="9">
        <v>8</v>
      </c>
      <c r="F33" s="382">
        <v>8</v>
      </c>
      <c r="G33" s="487"/>
      <c r="H33" s="455"/>
      <c r="I33" s="366" t="s">
        <v>306</v>
      </c>
      <c r="J33" s="418" t="s">
        <v>296</v>
      </c>
      <c r="K33" s="418" t="s">
        <v>349</v>
      </c>
      <c r="L33" s="9">
        <v>10</v>
      </c>
      <c r="M33" s="362">
        <v>6</v>
      </c>
    </row>
    <row r="34" spans="1:13" ht="13.5" customHeight="1">
      <c r="A34" s="426"/>
      <c r="B34" s="366" t="s">
        <v>311</v>
      </c>
      <c r="C34" s="418" t="s">
        <v>349</v>
      </c>
      <c r="D34" s="418" t="s">
        <v>296</v>
      </c>
      <c r="E34" s="9">
        <v>5</v>
      </c>
      <c r="F34" s="362">
        <v>11</v>
      </c>
      <c r="G34" s="487"/>
      <c r="H34" s="455"/>
      <c r="I34" s="366" t="s">
        <v>311</v>
      </c>
      <c r="J34" s="418" t="s">
        <v>297</v>
      </c>
      <c r="K34" s="418" t="s">
        <v>303</v>
      </c>
      <c r="L34" s="9">
        <v>9</v>
      </c>
      <c r="M34" s="362">
        <v>7</v>
      </c>
    </row>
    <row r="35" spans="1:13" ht="13.5" customHeight="1">
      <c r="A35" s="426"/>
      <c r="B35" s="366" t="s">
        <v>310</v>
      </c>
      <c r="C35" s="418" t="s">
        <v>301</v>
      </c>
      <c r="D35" s="418" t="s">
        <v>293</v>
      </c>
      <c r="E35" s="9">
        <v>6</v>
      </c>
      <c r="F35" s="362">
        <v>10</v>
      </c>
      <c r="G35" s="487"/>
      <c r="H35" s="455"/>
      <c r="I35" s="366" t="s">
        <v>310</v>
      </c>
      <c r="J35" s="418" t="s">
        <v>299</v>
      </c>
      <c r="K35" s="418" t="s">
        <v>300</v>
      </c>
      <c r="L35" s="422">
        <v>8</v>
      </c>
      <c r="M35" s="362">
        <v>8</v>
      </c>
    </row>
    <row r="36" spans="1:27" s="34" customFormat="1" ht="13.5" customHeight="1" thickBot="1">
      <c r="A36" s="427"/>
      <c r="B36" s="369" t="s">
        <v>305</v>
      </c>
      <c r="C36" s="419" t="s">
        <v>295</v>
      </c>
      <c r="D36" s="419" t="s">
        <v>332</v>
      </c>
      <c r="E36" s="372">
        <v>12</v>
      </c>
      <c r="F36" s="373">
        <v>4</v>
      </c>
      <c r="G36" s="487"/>
      <c r="H36" s="456"/>
      <c r="I36" s="369" t="s">
        <v>305</v>
      </c>
      <c r="J36" s="419" t="s">
        <v>332</v>
      </c>
      <c r="K36" s="419" t="s">
        <v>295</v>
      </c>
      <c r="L36" s="372">
        <v>7</v>
      </c>
      <c r="M36" s="373">
        <v>9</v>
      </c>
      <c r="N36" s="33"/>
      <c r="S36" s="33"/>
      <c r="T36" s="33"/>
      <c r="U36" s="33"/>
      <c r="V36" s="33"/>
      <c r="W36" s="33"/>
      <c r="X36" s="33"/>
      <c r="Y36" s="33"/>
      <c r="Z36" s="33"/>
      <c r="AA36" s="33"/>
    </row>
    <row r="37" spans="1:13" ht="13.5" customHeight="1" thickBot="1">
      <c r="A37" s="21">
        <f>+A29+7</f>
        <v>42267</v>
      </c>
      <c r="B37" s="383"/>
      <c r="C37" s="383"/>
      <c r="D37" s="383"/>
      <c r="E37" s="383"/>
      <c r="F37" s="383"/>
      <c r="G37" s="486"/>
      <c r="H37" s="380">
        <v>42344</v>
      </c>
      <c r="I37" s="443"/>
      <c r="J37" s="444"/>
      <c r="K37" s="444"/>
      <c r="L37" s="444"/>
      <c r="M37" s="445"/>
    </row>
    <row r="38" spans="1:13" ht="13.5" customHeight="1">
      <c r="A38" s="425" t="s">
        <v>193</v>
      </c>
      <c r="B38" s="363" t="s">
        <v>394</v>
      </c>
      <c r="C38" s="417" t="s">
        <v>303</v>
      </c>
      <c r="D38" s="417" t="s">
        <v>300</v>
      </c>
      <c r="E38" s="8">
        <v>5</v>
      </c>
      <c r="F38" s="365">
        <v>11</v>
      </c>
      <c r="G38" s="487"/>
      <c r="H38" s="470" t="s">
        <v>383</v>
      </c>
      <c r="I38" s="440" t="s">
        <v>381</v>
      </c>
      <c r="J38" s="441"/>
      <c r="K38" s="441"/>
      <c r="L38" s="441"/>
      <c r="M38" s="442"/>
    </row>
    <row r="39" spans="1:14" ht="13.5" customHeight="1">
      <c r="A39" s="426"/>
      <c r="B39" s="366" t="s">
        <v>401</v>
      </c>
      <c r="C39" s="418" t="s">
        <v>349</v>
      </c>
      <c r="D39" s="418" t="s">
        <v>294</v>
      </c>
      <c r="E39" s="354">
        <v>8</v>
      </c>
      <c r="F39" s="362">
        <v>8</v>
      </c>
      <c r="G39" s="487"/>
      <c r="H39" s="471"/>
      <c r="I39" s="451" t="s">
        <v>382</v>
      </c>
      <c r="J39" s="452"/>
      <c r="K39" s="452"/>
      <c r="L39" s="452"/>
      <c r="M39" s="453"/>
      <c r="N39" s="10"/>
    </row>
    <row r="40" spans="1:14" ht="13.5" customHeight="1">
      <c r="A40" s="426"/>
      <c r="B40" s="366" t="s">
        <v>348</v>
      </c>
      <c r="C40" s="35" t="s">
        <v>350</v>
      </c>
      <c r="D40" s="35" t="s">
        <v>296</v>
      </c>
      <c r="E40" s="9">
        <v>0</v>
      </c>
      <c r="F40" s="362">
        <v>0</v>
      </c>
      <c r="G40" s="487"/>
      <c r="H40" s="471"/>
      <c r="I40" s="366" t="s">
        <v>306</v>
      </c>
      <c r="J40" s="119" t="s">
        <v>349</v>
      </c>
      <c r="K40" s="119" t="s">
        <v>301</v>
      </c>
      <c r="L40" s="9">
        <v>9</v>
      </c>
      <c r="M40" s="362"/>
      <c r="N40" s="361"/>
    </row>
    <row r="41" spans="1:13" ht="13.5" customHeight="1">
      <c r="A41" s="426"/>
      <c r="B41" s="366" t="s">
        <v>306</v>
      </c>
      <c r="C41" s="418" t="s">
        <v>301</v>
      </c>
      <c r="D41" s="418" t="s">
        <v>295</v>
      </c>
      <c r="E41" s="9">
        <v>5</v>
      </c>
      <c r="F41" s="362">
        <v>11</v>
      </c>
      <c r="G41" s="487"/>
      <c r="H41" s="471"/>
      <c r="I41" s="366" t="s">
        <v>305</v>
      </c>
      <c r="J41" s="118" t="s">
        <v>299</v>
      </c>
      <c r="K41" s="118" t="s">
        <v>298</v>
      </c>
      <c r="L41" s="9">
        <v>9</v>
      </c>
      <c r="M41" s="362"/>
    </row>
    <row r="42" spans="1:19" ht="13.5" customHeight="1">
      <c r="A42" s="426"/>
      <c r="B42" s="366" t="s">
        <v>311</v>
      </c>
      <c r="C42" s="418" t="s">
        <v>293</v>
      </c>
      <c r="D42" s="418" t="s">
        <v>332</v>
      </c>
      <c r="E42" s="9">
        <v>7</v>
      </c>
      <c r="F42" s="362">
        <v>9</v>
      </c>
      <c r="G42" s="487"/>
      <c r="H42" s="471"/>
      <c r="I42" s="366"/>
      <c r="J42" s="29"/>
      <c r="K42" s="29"/>
      <c r="L42" s="9"/>
      <c r="M42" s="362"/>
      <c r="R42" s="10"/>
      <c r="S42" s="10"/>
    </row>
    <row r="43" spans="1:19" ht="13.5" customHeight="1">
      <c r="A43" s="426"/>
      <c r="B43" s="366" t="s">
        <v>310</v>
      </c>
      <c r="C43" s="418" t="s">
        <v>297</v>
      </c>
      <c r="D43" s="418" t="s">
        <v>299</v>
      </c>
      <c r="E43" s="9">
        <v>11</v>
      </c>
      <c r="F43" s="362">
        <v>5</v>
      </c>
      <c r="G43" s="487"/>
      <c r="H43" s="471"/>
      <c r="I43" s="366"/>
      <c r="J43" s="29"/>
      <c r="K43" s="29"/>
      <c r="L43" s="9"/>
      <c r="M43" s="362"/>
      <c r="S43" s="10"/>
    </row>
    <row r="44" spans="1:27" s="34" customFormat="1" ht="13.5" customHeight="1" thickBot="1">
      <c r="A44" s="427"/>
      <c r="B44" s="369" t="s">
        <v>305</v>
      </c>
      <c r="C44" s="419" t="s">
        <v>309</v>
      </c>
      <c r="D44" s="419" t="s">
        <v>298</v>
      </c>
      <c r="E44" s="372">
        <v>10</v>
      </c>
      <c r="F44" s="373">
        <v>6</v>
      </c>
      <c r="G44" s="487"/>
      <c r="H44" s="472"/>
      <c r="I44" s="369"/>
      <c r="J44" s="384"/>
      <c r="K44" s="384"/>
      <c r="L44" s="372"/>
      <c r="M44" s="373"/>
      <c r="N44" s="33"/>
      <c r="O44" s="33"/>
      <c r="S44" s="37"/>
      <c r="T44" s="33"/>
      <c r="U44" s="33"/>
      <c r="V44" s="33"/>
      <c r="W44" s="33"/>
      <c r="X44" s="33"/>
      <c r="Y44" s="33"/>
      <c r="Z44" s="33"/>
      <c r="AA44" s="33"/>
    </row>
    <row r="45" spans="1:19" ht="13.5" customHeight="1" thickBot="1">
      <c r="A45" s="21">
        <f>+A37+7</f>
        <v>42274</v>
      </c>
      <c r="B45" s="378"/>
      <c r="C45" s="385"/>
      <c r="D45" s="385"/>
      <c r="E45" s="352"/>
      <c r="F45" s="352"/>
      <c r="G45" s="486"/>
      <c r="H45" s="380"/>
      <c r="I45" s="386"/>
      <c r="J45" s="11"/>
      <c r="K45" s="11"/>
      <c r="L45" s="11"/>
      <c r="M45" s="387"/>
      <c r="R45" s="10"/>
      <c r="S45" s="10"/>
    </row>
    <row r="46" spans="1:19" ht="13.5" customHeight="1">
      <c r="A46" s="425" t="s">
        <v>194</v>
      </c>
      <c r="B46" s="363" t="s">
        <v>394</v>
      </c>
      <c r="C46" s="417" t="s">
        <v>293</v>
      </c>
      <c r="D46" s="417" t="s">
        <v>296</v>
      </c>
      <c r="E46" s="8">
        <v>5</v>
      </c>
      <c r="F46" s="365">
        <v>11</v>
      </c>
      <c r="G46" s="487"/>
      <c r="H46" s="467"/>
      <c r="I46" s="388"/>
      <c r="J46" s="116"/>
      <c r="K46" s="117"/>
      <c r="L46" s="123"/>
      <c r="M46" s="389"/>
      <c r="R46" s="10"/>
      <c r="S46" s="10"/>
    </row>
    <row r="47" spans="1:19" ht="13.5" customHeight="1">
      <c r="A47" s="426"/>
      <c r="B47" s="366" t="s">
        <v>401</v>
      </c>
      <c r="C47" s="418" t="s">
        <v>299</v>
      </c>
      <c r="D47" s="418" t="s">
        <v>350</v>
      </c>
      <c r="E47" s="9">
        <v>6</v>
      </c>
      <c r="F47" s="362">
        <v>10</v>
      </c>
      <c r="G47" s="487"/>
      <c r="H47" s="468"/>
      <c r="I47" s="366"/>
      <c r="J47" s="118"/>
      <c r="K47" s="119"/>
      <c r="L47" s="29"/>
      <c r="M47" s="390"/>
      <c r="S47" s="10"/>
    </row>
    <row r="48" spans="1:19" ht="13.5" customHeight="1">
      <c r="A48" s="426"/>
      <c r="B48" s="366" t="s">
        <v>348</v>
      </c>
      <c r="C48" s="35" t="s">
        <v>332</v>
      </c>
      <c r="D48" s="368" t="s">
        <v>297</v>
      </c>
      <c r="E48" s="9">
        <v>0</v>
      </c>
      <c r="F48" s="362">
        <v>0</v>
      </c>
      <c r="G48" s="487"/>
      <c r="H48" s="468"/>
      <c r="I48" s="366"/>
      <c r="J48" s="118"/>
      <c r="K48" s="119"/>
      <c r="L48" s="29"/>
      <c r="M48" s="390"/>
      <c r="R48" s="10"/>
      <c r="S48" s="10"/>
    </row>
    <row r="49" spans="1:19" ht="13.5" customHeight="1">
      <c r="A49" s="426"/>
      <c r="B49" s="366" t="s">
        <v>306</v>
      </c>
      <c r="C49" s="418" t="s">
        <v>309</v>
      </c>
      <c r="D49" s="418" t="s">
        <v>300</v>
      </c>
      <c r="E49" s="9">
        <v>12</v>
      </c>
      <c r="F49" s="362">
        <v>4</v>
      </c>
      <c r="G49" s="487"/>
      <c r="H49" s="468"/>
      <c r="I49" s="366"/>
      <c r="J49" s="35"/>
      <c r="K49" s="36"/>
      <c r="L49" s="29"/>
      <c r="M49" s="390"/>
      <c r="R49" s="10"/>
      <c r="S49" s="10"/>
    </row>
    <row r="50" spans="1:19" ht="13.5" customHeight="1">
      <c r="A50" s="426"/>
      <c r="B50" s="366" t="s">
        <v>311</v>
      </c>
      <c r="C50" s="418" t="s">
        <v>298</v>
      </c>
      <c r="D50" s="418" t="s">
        <v>303</v>
      </c>
      <c r="E50" s="9">
        <v>4</v>
      </c>
      <c r="F50" s="362">
        <v>12</v>
      </c>
      <c r="G50" s="487"/>
      <c r="H50" s="468"/>
      <c r="I50" s="391"/>
      <c r="J50" s="392"/>
      <c r="K50" s="392"/>
      <c r="L50" s="29"/>
      <c r="M50" s="390"/>
      <c r="R50" s="10"/>
      <c r="S50" s="10"/>
    </row>
    <row r="51" spans="1:19" ht="13.5" customHeight="1">
      <c r="A51" s="426"/>
      <c r="B51" s="366" t="s">
        <v>310</v>
      </c>
      <c r="C51" s="418" t="s">
        <v>295</v>
      </c>
      <c r="D51" s="418" t="s">
        <v>294</v>
      </c>
      <c r="E51" s="9">
        <v>10</v>
      </c>
      <c r="F51" s="362">
        <v>6</v>
      </c>
      <c r="G51" s="487"/>
      <c r="H51" s="468"/>
      <c r="I51" s="366"/>
      <c r="J51" s="205"/>
      <c r="K51" s="205"/>
      <c r="L51" s="29"/>
      <c r="M51" s="390"/>
      <c r="R51" s="10"/>
      <c r="S51" s="10"/>
    </row>
    <row r="52" spans="1:27" s="34" customFormat="1" ht="17.25" customHeight="1" thickBot="1">
      <c r="A52" s="427"/>
      <c r="B52" s="369" t="s">
        <v>305</v>
      </c>
      <c r="C52" s="419" t="s">
        <v>301</v>
      </c>
      <c r="D52" s="419" t="s">
        <v>349</v>
      </c>
      <c r="E52" s="372">
        <v>7</v>
      </c>
      <c r="F52" s="373">
        <v>9</v>
      </c>
      <c r="G52" s="487"/>
      <c r="H52" s="469"/>
      <c r="I52" s="393"/>
      <c r="J52" s="227"/>
      <c r="K52" s="227"/>
      <c r="L52" s="394"/>
      <c r="M52" s="395"/>
      <c r="N52" s="33"/>
      <c r="O52" s="33"/>
      <c r="P52" s="38"/>
      <c r="Q52" s="10"/>
      <c r="R52" s="10"/>
      <c r="S52" s="37"/>
      <c r="T52" s="33"/>
      <c r="U52" s="33"/>
      <c r="V52" s="33"/>
      <c r="W52" s="33"/>
      <c r="X52" s="33"/>
      <c r="Y52" s="33"/>
      <c r="Z52" s="33"/>
      <c r="AA52" s="33"/>
    </row>
    <row r="53" spans="1:18" ht="13.5" customHeight="1" thickBot="1">
      <c r="A53" s="21">
        <f>+A45+7</f>
        <v>42281</v>
      </c>
      <c r="B53" s="396"/>
      <c r="C53" s="331"/>
      <c r="D53" s="331"/>
      <c r="E53" s="11"/>
      <c r="F53" s="397"/>
      <c r="G53" s="486"/>
      <c r="H53" s="25"/>
      <c r="I53" s="26"/>
      <c r="J53" s="26"/>
      <c r="K53" s="26"/>
      <c r="L53" s="26"/>
      <c r="M53" s="26"/>
      <c r="Q53" s="10"/>
      <c r="R53" s="10"/>
    </row>
    <row r="54" spans="1:13" ht="13.5" customHeight="1">
      <c r="A54" s="425" t="s">
        <v>195</v>
      </c>
      <c r="B54" s="363" t="s">
        <v>394</v>
      </c>
      <c r="C54" s="417" t="s">
        <v>332</v>
      </c>
      <c r="D54" s="417" t="s">
        <v>294</v>
      </c>
      <c r="E54" s="8">
        <v>12</v>
      </c>
      <c r="F54" s="365">
        <v>4</v>
      </c>
      <c r="G54" s="487"/>
      <c r="H54" s="448" t="s">
        <v>277</v>
      </c>
      <c r="I54" s="448"/>
      <c r="J54" s="448"/>
      <c r="K54" s="448"/>
      <c r="L54" s="448"/>
      <c r="M54" s="448"/>
    </row>
    <row r="55" spans="1:13" ht="13.5" customHeight="1">
      <c r="A55" s="426"/>
      <c r="B55" s="366" t="s">
        <v>401</v>
      </c>
      <c r="C55" s="418" t="s">
        <v>296</v>
      </c>
      <c r="D55" s="418" t="s">
        <v>301</v>
      </c>
      <c r="E55" s="9">
        <v>12</v>
      </c>
      <c r="F55" s="362">
        <v>4</v>
      </c>
      <c r="G55" s="487"/>
      <c r="H55" s="465" t="s">
        <v>188</v>
      </c>
      <c r="I55" s="465"/>
      <c r="J55" s="465"/>
      <c r="K55" s="465"/>
      <c r="L55" s="465"/>
      <c r="M55" s="466"/>
    </row>
    <row r="56" spans="1:13" ht="13.5" customHeight="1" thickBot="1">
      <c r="A56" s="426"/>
      <c r="B56" s="366" t="s">
        <v>348</v>
      </c>
      <c r="C56" s="35" t="s">
        <v>299</v>
      </c>
      <c r="D56" s="368" t="s">
        <v>293</v>
      </c>
      <c r="E56" s="9">
        <v>0</v>
      </c>
      <c r="F56" s="362">
        <v>0</v>
      </c>
      <c r="G56" s="487"/>
      <c r="H56" s="398"/>
      <c r="I56" s="398"/>
      <c r="J56" s="398"/>
      <c r="K56" s="398"/>
      <c r="L56" s="398"/>
      <c r="M56" s="398"/>
    </row>
    <row r="57" spans="1:13" ht="13.5" customHeight="1" thickBot="1">
      <c r="A57" s="426"/>
      <c r="B57" s="366" t="s">
        <v>306</v>
      </c>
      <c r="C57" s="418" t="s">
        <v>303</v>
      </c>
      <c r="D57" s="418" t="s">
        <v>309</v>
      </c>
      <c r="E57" s="9">
        <v>3</v>
      </c>
      <c r="F57" s="362">
        <v>13</v>
      </c>
      <c r="G57" s="487"/>
      <c r="H57" s="399">
        <v>42351</v>
      </c>
      <c r="I57" s="398"/>
      <c r="J57" s="400" t="s">
        <v>184</v>
      </c>
      <c r="K57" s="400" t="s">
        <v>185</v>
      </c>
      <c r="L57" s="459"/>
      <c r="M57" s="459"/>
    </row>
    <row r="58" spans="1:13" ht="13.5" customHeight="1">
      <c r="A58" s="426"/>
      <c r="B58" s="366" t="s">
        <v>311</v>
      </c>
      <c r="C58" s="418" t="s">
        <v>349</v>
      </c>
      <c r="D58" s="418" t="s">
        <v>295</v>
      </c>
      <c r="E58" s="9">
        <v>7</v>
      </c>
      <c r="F58" s="362">
        <v>9</v>
      </c>
      <c r="G58" s="487"/>
      <c r="H58" s="473" t="s">
        <v>384</v>
      </c>
      <c r="I58" s="401" t="s">
        <v>306</v>
      </c>
      <c r="J58" s="117" t="s">
        <v>296</v>
      </c>
      <c r="K58" s="120" t="s">
        <v>349</v>
      </c>
      <c r="L58" s="27">
        <v>9</v>
      </c>
      <c r="M58" s="402"/>
    </row>
    <row r="59" spans="1:13" ht="13.5" customHeight="1">
      <c r="A59" s="426"/>
      <c r="B59" s="366" t="s">
        <v>310</v>
      </c>
      <c r="C59" s="418" t="s">
        <v>300</v>
      </c>
      <c r="D59" s="418" t="s">
        <v>298</v>
      </c>
      <c r="E59" s="9">
        <v>10</v>
      </c>
      <c r="F59" s="362">
        <v>6</v>
      </c>
      <c r="G59" s="487"/>
      <c r="H59" s="474"/>
      <c r="I59" s="403" t="s">
        <v>305</v>
      </c>
      <c r="J59" s="119" t="s">
        <v>293</v>
      </c>
      <c r="K59" s="121" t="s">
        <v>294</v>
      </c>
      <c r="L59" s="28"/>
      <c r="M59" s="404">
        <v>9</v>
      </c>
    </row>
    <row r="60" spans="1:13" ht="13.5" customHeight="1" thickBot="1">
      <c r="A60" s="427"/>
      <c r="B60" s="369" t="s">
        <v>305</v>
      </c>
      <c r="C60" s="419" t="s">
        <v>350</v>
      </c>
      <c r="D60" s="419" t="s">
        <v>297</v>
      </c>
      <c r="E60" s="372">
        <v>8</v>
      </c>
      <c r="F60" s="420">
        <v>8</v>
      </c>
      <c r="G60" s="487"/>
      <c r="H60" s="474"/>
      <c r="I60" s="366" t="s">
        <v>348</v>
      </c>
      <c r="J60" s="118" t="s">
        <v>309</v>
      </c>
      <c r="K60" s="225" t="s">
        <v>299</v>
      </c>
      <c r="L60" s="28">
        <v>9</v>
      </c>
      <c r="M60" s="404"/>
    </row>
    <row r="61" spans="1:13" ht="13.5" customHeight="1" thickBot="1">
      <c r="A61" s="23">
        <f>+A53+7</f>
        <v>42288</v>
      </c>
      <c r="B61" s="351"/>
      <c r="C61" s="352"/>
      <c r="D61" s="352"/>
      <c r="E61" s="352"/>
      <c r="F61" s="353"/>
      <c r="G61" s="486"/>
      <c r="H61" s="474"/>
      <c r="I61" s="403" t="s">
        <v>394</v>
      </c>
      <c r="J61" s="118" t="s">
        <v>303</v>
      </c>
      <c r="K61" s="225" t="s">
        <v>300</v>
      </c>
      <c r="L61" s="28"/>
      <c r="M61" s="404">
        <v>9</v>
      </c>
    </row>
    <row r="62" spans="1:13" ht="13.5" customHeight="1">
      <c r="A62" s="425" t="s">
        <v>196</v>
      </c>
      <c r="B62" s="363" t="s">
        <v>394</v>
      </c>
      <c r="C62" s="417" t="s">
        <v>298</v>
      </c>
      <c r="D62" s="417" t="s">
        <v>350</v>
      </c>
      <c r="E62" s="8">
        <v>5</v>
      </c>
      <c r="F62" s="365">
        <v>11</v>
      </c>
      <c r="G62" s="487"/>
      <c r="H62" s="474"/>
      <c r="I62" s="403"/>
      <c r="J62" s="118"/>
      <c r="K62" s="121"/>
      <c r="L62" s="28"/>
      <c r="M62" s="404"/>
    </row>
    <row r="63" spans="1:13" ht="13.5" customHeight="1" thickBot="1">
      <c r="A63" s="426"/>
      <c r="B63" s="366" t="s">
        <v>401</v>
      </c>
      <c r="C63" s="418" t="s">
        <v>300</v>
      </c>
      <c r="D63" s="418" t="s">
        <v>297</v>
      </c>
      <c r="E63" s="9" t="s">
        <v>419</v>
      </c>
      <c r="F63" s="362">
        <v>16</v>
      </c>
      <c r="G63" s="487"/>
      <c r="H63" s="475"/>
      <c r="I63" s="476" t="s">
        <v>424</v>
      </c>
      <c r="J63" s="477"/>
      <c r="K63" s="477"/>
      <c r="L63" s="477"/>
      <c r="M63" s="478"/>
    </row>
    <row r="64" spans="1:13" ht="13.5" customHeight="1" thickBot="1">
      <c r="A64" s="426"/>
      <c r="B64" s="366" t="s">
        <v>348</v>
      </c>
      <c r="C64" s="368" t="s">
        <v>295</v>
      </c>
      <c r="D64" s="35" t="s">
        <v>303</v>
      </c>
      <c r="E64" s="9">
        <v>0</v>
      </c>
      <c r="F64" s="362">
        <v>0</v>
      </c>
      <c r="G64" s="487"/>
      <c r="H64" s="204"/>
      <c r="I64" s="405"/>
      <c r="J64" s="405"/>
      <c r="K64" s="405"/>
      <c r="L64" s="405"/>
      <c r="M64" s="405"/>
    </row>
    <row r="65" spans="1:14" ht="13.5" customHeight="1" thickBot="1">
      <c r="A65" s="426"/>
      <c r="B65" s="366" t="s">
        <v>306</v>
      </c>
      <c r="C65" s="418" t="s">
        <v>301</v>
      </c>
      <c r="D65" s="418" t="s">
        <v>332</v>
      </c>
      <c r="E65" s="9">
        <v>7</v>
      </c>
      <c r="F65" s="362">
        <v>9</v>
      </c>
      <c r="G65" s="487"/>
      <c r="H65" s="399">
        <v>42358</v>
      </c>
      <c r="I65" s="398"/>
      <c r="J65" s="400" t="s">
        <v>184</v>
      </c>
      <c r="K65" s="400" t="s">
        <v>185</v>
      </c>
      <c r="L65" s="459"/>
      <c r="M65" s="459"/>
      <c r="N65" s="10"/>
    </row>
    <row r="66" spans="1:14" ht="13.5" customHeight="1">
      <c r="A66" s="426"/>
      <c r="B66" s="366" t="s">
        <v>311</v>
      </c>
      <c r="C66" s="418" t="s">
        <v>309</v>
      </c>
      <c r="D66" s="418" t="s">
        <v>299</v>
      </c>
      <c r="E66" s="354">
        <v>8</v>
      </c>
      <c r="F66" s="362">
        <v>8</v>
      </c>
      <c r="G66" s="487"/>
      <c r="H66" s="489" t="s">
        <v>385</v>
      </c>
      <c r="I66" s="401" t="s">
        <v>306</v>
      </c>
      <c r="J66" s="117" t="s">
        <v>295</v>
      </c>
      <c r="K66" s="120" t="s">
        <v>294</v>
      </c>
      <c r="L66" s="27">
        <v>9</v>
      </c>
      <c r="M66" s="402"/>
      <c r="N66" s="10"/>
    </row>
    <row r="67" spans="1:14" ht="13.5" customHeight="1">
      <c r="A67" s="426"/>
      <c r="B67" s="366" t="s">
        <v>310</v>
      </c>
      <c r="C67" s="418" t="s">
        <v>293</v>
      </c>
      <c r="D67" s="418" t="s">
        <v>349</v>
      </c>
      <c r="E67" s="9">
        <v>8</v>
      </c>
      <c r="F67" s="382">
        <v>8</v>
      </c>
      <c r="G67" s="487"/>
      <c r="H67" s="490"/>
      <c r="I67" s="403" t="s">
        <v>401</v>
      </c>
      <c r="J67" s="119" t="s">
        <v>332</v>
      </c>
      <c r="K67" s="121" t="s">
        <v>296</v>
      </c>
      <c r="L67" s="28"/>
      <c r="M67" s="404">
        <v>9</v>
      </c>
      <c r="N67" s="10"/>
    </row>
    <row r="68" spans="1:14" ht="13.5" customHeight="1" thickBot="1">
      <c r="A68" s="427"/>
      <c r="B68" s="369" t="s">
        <v>305</v>
      </c>
      <c r="C68" s="419" t="s">
        <v>294</v>
      </c>
      <c r="D68" s="419" t="s">
        <v>296</v>
      </c>
      <c r="E68" s="372">
        <v>9</v>
      </c>
      <c r="F68" s="373">
        <v>7</v>
      </c>
      <c r="G68" s="487"/>
      <c r="H68" s="490"/>
      <c r="I68" s="366" t="s">
        <v>311</v>
      </c>
      <c r="J68" s="118" t="s">
        <v>350</v>
      </c>
      <c r="K68" s="225" t="s">
        <v>300</v>
      </c>
      <c r="L68" s="28"/>
      <c r="M68" s="404">
        <v>9</v>
      </c>
      <c r="N68" s="10"/>
    </row>
    <row r="69" spans="1:14" ht="13.5" customHeight="1" thickBot="1">
      <c r="A69" s="21">
        <f>+A61+7</f>
        <v>42295</v>
      </c>
      <c r="B69" s="406"/>
      <c r="C69" s="11"/>
      <c r="D69" s="11"/>
      <c r="E69" s="11"/>
      <c r="F69" s="397"/>
      <c r="G69" s="486"/>
      <c r="H69" s="490"/>
      <c r="I69" s="403" t="s">
        <v>310</v>
      </c>
      <c r="J69" s="118" t="s">
        <v>297</v>
      </c>
      <c r="K69" s="225" t="s">
        <v>309</v>
      </c>
      <c r="L69" s="28">
        <v>9</v>
      </c>
      <c r="M69" s="404"/>
      <c r="N69" s="10"/>
    </row>
    <row r="70" spans="1:14" ht="13.5" customHeight="1">
      <c r="A70" s="425" t="s">
        <v>197</v>
      </c>
      <c r="B70" s="363" t="s">
        <v>394</v>
      </c>
      <c r="C70" s="417" t="s">
        <v>295</v>
      </c>
      <c r="D70" s="417" t="s">
        <v>301</v>
      </c>
      <c r="E70" s="8">
        <v>16</v>
      </c>
      <c r="F70" s="365">
        <v>0</v>
      </c>
      <c r="G70" s="487"/>
      <c r="H70" s="490"/>
      <c r="I70" s="403"/>
      <c r="J70" s="118"/>
      <c r="K70" s="121"/>
      <c r="L70" s="28"/>
      <c r="M70" s="404"/>
      <c r="N70" s="10"/>
    </row>
    <row r="71" spans="1:14" ht="13.5" customHeight="1" thickBot="1">
      <c r="A71" s="426"/>
      <c r="B71" s="366" t="s">
        <v>401</v>
      </c>
      <c r="C71" s="418" t="s">
        <v>294</v>
      </c>
      <c r="D71" s="418" t="s">
        <v>349</v>
      </c>
      <c r="E71" s="9">
        <v>5</v>
      </c>
      <c r="F71" s="362">
        <v>11</v>
      </c>
      <c r="G71" s="487"/>
      <c r="H71" s="491"/>
      <c r="I71" s="393"/>
      <c r="J71" s="227"/>
      <c r="K71" s="326"/>
      <c r="L71" s="31"/>
      <c r="M71" s="407"/>
      <c r="N71" s="10"/>
    </row>
    <row r="72" spans="1:14" ht="13.5" customHeight="1" thickBot="1">
      <c r="A72" s="426"/>
      <c r="B72" s="366" t="s">
        <v>348</v>
      </c>
      <c r="C72" s="368" t="s">
        <v>298</v>
      </c>
      <c r="D72" s="368" t="s">
        <v>332</v>
      </c>
      <c r="E72" s="9">
        <v>0</v>
      </c>
      <c r="F72" s="362">
        <v>0</v>
      </c>
      <c r="G72" s="487"/>
      <c r="H72" s="408">
        <v>4</v>
      </c>
      <c r="I72" s="408"/>
      <c r="J72" s="408"/>
      <c r="K72" s="408"/>
      <c r="L72" s="408"/>
      <c r="M72" s="408"/>
      <c r="N72" s="10"/>
    </row>
    <row r="73" spans="1:14" ht="13.5" customHeight="1" thickBot="1">
      <c r="A73" s="426"/>
      <c r="B73" s="366" t="s">
        <v>306</v>
      </c>
      <c r="C73" s="418" t="s">
        <v>296</v>
      </c>
      <c r="D73" s="418" t="s">
        <v>293</v>
      </c>
      <c r="E73" s="9">
        <v>10</v>
      </c>
      <c r="F73" s="362">
        <v>6</v>
      </c>
      <c r="G73" s="487"/>
      <c r="H73" s="409">
        <v>42379</v>
      </c>
      <c r="I73" s="398"/>
      <c r="J73" s="400" t="s">
        <v>184</v>
      </c>
      <c r="K73" s="400" t="s">
        <v>185</v>
      </c>
      <c r="L73" s="428"/>
      <c r="M73" s="428"/>
      <c r="N73" s="10"/>
    </row>
    <row r="74" spans="1:14" ht="13.5" customHeight="1">
      <c r="A74" s="426"/>
      <c r="B74" s="366" t="s">
        <v>311</v>
      </c>
      <c r="C74" s="418" t="s">
        <v>350</v>
      </c>
      <c r="D74" s="418" t="s">
        <v>300</v>
      </c>
      <c r="E74" s="9">
        <v>11</v>
      </c>
      <c r="F74" s="362">
        <v>5</v>
      </c>
      <c r="G74" s="487"/>
      <c r="H74" s="437" t="s">
        <v>386</v>
      </c>
      <c r="I74" s="410" t="s">
        <v>306</v>
      </c>
      <c r="J74" s="117" t="s">
        <v>295</v>
      </c>
      <c r="K74" s="120" t="s">
        <v>296</v>
      </c>
      <c r="L74" s="27">
        <v>9</v>
      </c>
      <c r="M74" s="402"/>
      <c r="N74" s="10"/>
    </row>
    <row r="75" spans="1:14" ht="13.5" customHeight="1">
      <c r="A75" s="426"/>
      <c r="B75" s="366" t="s">
        <v>310</v>
      </c>
      <c r="C75" s="418" t="s">
        <v>309</v>
      </c>
      <c r="D75" s="418" t="s">
        <v>297</v>
      </c>
      <c r="E75" s="9">
        <v>8</v>
      </c>
      <c r="F75" s="382">
        <v>8</v>
      </c>
      <c r="G75" s="487"/>
      <c r="H75" s="438"/>
      <c r="I75" s="411" t="s">
        <v>311</v>
      </c>
      <c r="J75" s="118" t="s">
        <v>297</v>
      </c>
      <c r="K75" s="225" t="s">
        <v>300</v>
      </c>
      <c r="L75" s="28">
        <v>9</v>
      </c>
      <c r="M75" s="404"/>
      <c r="N75" s="10"/>
    </row>
    <row r="76" spans="1:14" ht="13.5" customHeight="1" thickBot="1">
      <c r="A76" s="427"/>
      <c r="B76" s="369" t="s">
        <v>305</v>
      </c>
      <c r="C76" s="419" t="s">
        <v>303</v>
      </c>
      <c r="D76" s="419" t="s">
        <v>299</v>
      </c>
      <c r="E76" s="372">
        <v>8</v>
      </c>
      <c r="F76" s="420">
        <v>8</v>
      </c>
      <c r="G76" s="487"/>
      <c r="H76" s="438"/>
      <c r="I76" s="411"/>
      <c r="J76" s="118"/>
      <c r="K76" s="225"/>
      <c r="L76" s="28"/>
      <c r="M76" s="404"/>
      <c r="N76" s="10"/>
    </row>
    <row r="77" spans="1:14" ht="13.5" customHeight="1" thickBot="1">
      <c r="A77" s="32">
        <f>+A69+7</f>
        <v>42302</v>
      </c>
      <c r="B77" s="412"/>
      <c r="C77" s="412"/>
      <c r="D77" s="412"/>
      <c r="E77" s="412"/>
      <c r="F77" s="413"/>
      <c r="G77" s="486"/>
      <c r="H77" s="439"/>
      <c r="I77" s="414"/>
      <c r="J77" s="415"/>
      <c r="K77" s="327"/>
      <c r="L77" s="31"/>
      <c r="M77" s="407"/>
      <c r="N77" s="10"/>
    </row>
    <row r="78" spans="1:14" ht="13.5" customHeight="1">
      <c r="A78" s="425" t="s">
        <v>198</v>
      </c>
      <c r="B78" s="363" t="s">
        <v>394</v>
      </c>
      <c r="C78" s="417" t="s">
        <v>299</v>
      </c>
      <c r="D78" s="417" t="s">
        <v>298</v>
      </c>
      <c r="E78" s="8">
        <v>8</v>
      </c>
      <c r="F78" s="421">
        <v>8</v>
      </c>
      <c r="G78" s="487"/>
      <c r="H78" s="416"/>
      <c r="I78" s="416"/>
      <c r="J78" s="416"/>
      <c r="K78" s="416"/>
      <c r="L78" s="416"/>
      <c r="M78" s="416"/>
      <c r="N78" s="10"/>
    </row>
    <row r="79" spans="1:14" ht="13.5" customHeight="1" thickBot="1">
      <c r="A79" s="426"/>
      <c r="B79" s="366" t="s">
        <v>401</v>
      </c>
      <c r="C79" s="418" t="s">
        <v>294</v>
      </c>
      <c r="D79" s="418" t="s">
        <v>332</v>
      </c>
      <c r="E79" s="9">
        <v>10</v>
      </c>
      <c r="F79" s="362">
        <v>6</v>
      </c>
      <c r="G79" s="487"/>
      <c r="H79" s="416"/>
      <c r="I79" s="416"/>
      <c r="J79" s="416"/>
      <c r="K79" s="416"/>
      <c r="L79" s="416"/>
      <c r="M79" s="416"/>
      <c r="N79" s="10"/>
    </row>
    <row r="80" spans="1:14" ht="15.75" thickBot="1">
      <c r="A80" s="426"/>
      <c r="B80" s="366" t="s">
        <v>348</v>
      </c>
      <c r="C80" s="368" t="s">
        <v>297</v>
      </c>
      <c r="D80" s="368" t="s">
        <v>349</v>
      </c>
      <c r="E80" s="9">
        <v>0</v>
      </c>
      <c r="F80" s="362">
        <v>0</v>
      </c>
      <c r="G80" s="487"/>
      <c r="H80" s="399">
        <v>42386</v>
      </c>
      <c r="I80" s="398"/>
      <c r="J80" s="400" t="s">
        <v>184</v>
      </c>
      <c r="K80" s="400" t="s">
        <v>185</v>
      </c>
      <c r="L80" s="459" t="s">
        <v>186</v>
      </c>
      <c r="M80" s="459"/>
      <c r="N80" s="10"/>
    </row>
    <row r="81" spans="1:14" ht="14.25">
      <c r="A81" s="426"/>
      <c r="B81" s="366" t="s">
        <v>306</v>
      </c>
      <c r="C81" s="418" t="s">
        <v>300</v>
      </c>
      <c r="D81" s="418" t="s">
        <v>309</v>
      </c>
      <c r="E81" s="9">
        <v>16</v>
      </c>
      <c r="F81" s="362" t="s">
        <v>419</v>
      </c>
      <c r="G81" s="487"/>
      <c r="H81" s="446" t="s">
        <v>387</v>
      </c>
      <c r="I81" s="435" t="s">
        <v>306</v>
      </c>
      <c r="J81" s="431" t="s">
        <v>295</v>
      </c>
      <c r="K81" s="431" t="s">
        <v>297</v>
      </c>
      <c r="L81" s="429" t="s">
        <v>207</v>
      </c>
      <c r="M81" s="433"/>
      <c r="N81" s="10"/>
    </row>
    <row r="82" spans="1:14" ht="15" customHeight="1" thickBot="1">
      <c r="A82" s="426"/>
      <c r="B82" s="366" t="s">
        <v>311</v>
      </c>
      <c r="C82" s="418" t="s">
        <v>295</v>
      </c>
      <c r="D82" s="418" t="s">
        <v>296</v>
      </c>
      <c r="E82" s="354">
        <v>8</v>
      </c>
      <c r="F82" s="362">
        <v>8</v>
      </c>
      <c r="G82" s="487"/>
      <c r="H82" s="447"/>
      <c r="I82" s="436"/>
      <c r="J82" s="432"/>
      <c r="K82" s="432"/>
      <c r="L82" s="430"/>
      <c r="M82" s="434"/>
      <c r="N82" s="10"/>
    </row>
    <row r="83" spans="1:14" ht="14.25">
      <c r="A83" s="426"/>
      <c r="B83" s="366" t="s">
        <v>310</v>
      </c>
      <c r="C83" s="418" t="s">
        <v>303</v>
      </c>
      <c r="D83" s="418" t="s">
        <v>350</v>
      </c>
      <c r="E83" s="9">
        <v>7</v>
      </c>
      <c r="F83" s="362">
        <v>9</v>
      </c>
      <c r="G83" s="487"/>
      <c r="H83" s="416"/>
      <c r="I83" s="416"/>
      <c r="J83" s="416"/>
      <c r="K83" s="416"/>
      <c r="L83" s="416"/>
      <c r="M83" s="416"/>
      <c r="N83" s="10"/>
    </row>
    <row r="84" spans="1:14" ht="15.75" customHeight="1" thickBot="1">
      <c r="A84" s="427"/>
      <c r="B84" s="369" t="s">
        <v>305</v>
      </c>
      <c r="C84" s="419" t="s">
        <v>293</v>
      </c>
      <c r="D84" s="419" t="s">
        <v>301</v>
      </c>
      <c r="E84" s="372">
        <v>16</v>
      </c>
      <c r="F84" s="373">
        <v>0</v>
      </c>
      <c r="G84" s="488"/>
      <c r="H84" s="424" t="s">
        <v>325</v>
      </c>
      <c r="I84" s="424"/>
      <c r="J84" s="424"/>
      <c r="K84" s="424"/>
      <c r="L84" s="424"/>
      <c r="M84" s="424"/>
      <c r="N84" s="10"/>
    </row>
    <row r="85" spans="1:13" ht="14.25">
      <c r="A85" s="30"/>
      <c r="B85" s="19"/>
      <c r="C85" s="19"/>
      <c r="D85" s="19"/>
      <c r="E85" s="19"/>
      <c r="F85" s="7"/>
      <c r="G85" s="15"/>
      <c r="H85" s="423" t="s">
        <v>402</v>
      </c>
      <c r="I85" s="423"/>
      <c r="J85" s="423"/>
      <c r="K85" s="423"/>
      <c r="L85" s="423"/>
      <c r="M85" s="423"/>
    </row>
    <row r="86" spans="1:13" ht="14.25">
      <c r="A86" s="30"/>
      <c r="B86" s="19"/>
      <c r="C86" s="19"/>
      <c r="D86" s="19"/>
      <c r="E86" s="19"/>
      <c r="F86" s="7"/>
      <c r="G86" s="15"/>
      <c r="H86" s="423" t="s">
        <v>326</v>
      </c>
      <c r="I86" s="423"/>
      <c r="J86" s="423"/>
      <c r="K86" s="423"/>
      <c r="L86" s="423"/>
      <c r="M86" s="423"/>
    </row>
    <row r="87" spans="2:13" ht="15.75" customHeight="1">
      <c r="B87" s="19"/>
      <c r="C87" s="7"/>
      <c r="D87" s="19"/>
      <c r="E87" s="6"/>
      <c r="F87" s="7"/>
      <c r="G87" s="15"/>
      <c r="H87" s="423" t="s">
        <v>327</v>
      </c>
      <c r="I87" s="423"/>
      <c r="J87" s="423"/>
      <c r="K87" s="423"/>
      <c r="L87" s="423"/>
      <c r="M87" s="423"/>
    </row>
    <row r="88" spans="1:13" ht="14.25">
      <c r="A88" s="16"/>
      <c r="B88" s="19"/>
      <c r="D88" s="19"/>
      <c r="E88" s="6"/>
      <c r="F88" s="7"/>
      <c r="G88" s="15"/>
      <c r="H88" s="423" t="s">
        <v>328</v>
      </c>
      <c r="I88" s="423"/>
      <c r="J88" s="423"/>
      <c r="K88" s="423"/>
      <c r="L88" s="423"/>
      <c r="M88" s="423"/>
    </row>
    <row r="89" spans="1:13" ht="14.25">
      <c r="A89" s="16"/>
      <c r="B89" s="19"/>
      <c r="C89" s="6"/>
      <c r="D89" s="19"/>
      <c r="E89" s="6"/>
      <c r="F89" s="7"/>
      <c r="G89" s="15"/>
      <c r="H89" s="423" t="s">
        <v>360</v>
      </c>
      <c r="I89" s="423"/>
      <c r="J89" s="423"/>
      <c r="K89" s="423"/>
      <c r="L89" s="423"/>
      <c r="M89" s="423"/>
    </row>
    <row r="90" spans="1:13" ht="14.25">
      <c r="A90" s="15"/>
      <c r="B90" s="19"/>
      <c r="C90" s="7"/>
      <c r="D90" s="19"/>
      <c r="E90" s="229"/>
      <c r="F90" s="229"/>
      <c r="G90" s="229"/>
      <c r="H90" s="423" t="s">
        <v>403</v>
      </c>
      <c r="I90" s="423"/>
      <c r="J90" s="423"/>
      <c r="K90" s="423"/>
      <c r="L90" s="423"/>
      <c r="M90" s="423"/>
    </row>
    <row r="91" spans="1:13" ht="14.25">
      <c r="A91" s="15"/>
      <c r="B91" s="19"/>
      <c r="C91" s="7"/>
      <c r="D91" s="19"/>
      <c r="E91" s="229"/>
      <c r="F91" s="229"/>
      <c r="G91" s="229"/>
      <c r="H91" s="7"/>
      <c r="I91" s="7"/>
      <c r="J91" s="7"/>
      <c r="K91" s="7"/>
      <c r="L91" s="7"/>
      <c r="M91" s="7"/>
    </row>
    <row r="92" spans="1:13" ht="14.25">
      <c r="A92" s="15"/>
      <c r="B92" s="19"/>
      <c r="C92" s="7"/>
      <c r="D92" s="19"/>
      <c r="E92" s="229"/>
      <c r="F92" s="7"/>
      <c r="G92" s="15"/>
      <c r="H92" s="7"/>
      <c r="I92" s="7"/>
      <c r="J92" s="7"/>
      <c r="K92" s="7"/>
      <c r="L92" s="7"/>
      <c r="M92" s="7"/>
    </row>
    <row r="93" spans="1:13" ht="14.25">
      <c r="A93" s="15"/>
      <c r="B93" s="19"/>
      <c r="C93" s="7"/>
      <c r="D93" s="19"/>
      <c r="E93" s="229"/>
      <c r="F93" s="7"/>
      <c r="G93" s="15"/>
      <c r="H93" s="7"/>
      <c r="I93" s="7"/>
      <c r="J93" s="7"/>
      <c r="K93" s="7"/>
      <c r="L93" s="7"/>
      <c r="M93" s="7"/>
    </row>
    <row r="94" spans="1:13" ht="14.25">
      <c r="A94" s="15"/>
      <c r="B94" s="19"/>
      <c r="C94" s="7"/>
      <c r="D94" s="19"/>
      <c r="E94" s="229"/>
      <c r="F94" s="7"/>
      <c r="G94" s="15"/>
      <c r="H94" s="7"/>
      <c r="I94" s="7"/>
      <c r="J94" s="7"/>
      <c r="K94" s="7"/>
      <c r="L94" s="6"/>
      <c r="M94" s="7"/>
    </row>
    <row r="95" spans="1:13" ht="14.25">
      <c r="A95" s="16"/>
      <c r="B95" s="7"/>
      <c r="C95" s="7"/>
      <c r="D95" s="19"/>
      <c r="E95" s="6"/>
      <c r="F95" s="7"/>
      <c r="G95" s="15"/>
      <c r="H95" s="7"/>
      <c r="I95" s="7"/>
      <c r="J95" s="7"/>
      <c r="K95" s="7"/>
      <c r="L95" s="6"/>
      <c r="M95" s="7"/>
    </row>
    <row r="96" spans="1:13" s="4" customFormat="1" ht="14.25">
      <c r="A96" s="16"/>
      <c r="B96" s="6"/>
      <c r="C96" s="6"/>
      <c r="D96" s="19"/>
      <c r="E96" s="6"/>
      <c r="L96" s="7"/>
      <c r="M96" s="7"/>
    </row>
    <row r="97" spans="1:13" s="4" customFormat="1" ht="12.75">
      <c r="A97" s="16"/>
      <c r="B97" s="6"/>
      <c r="C97" s="6"/>
      <c r="D97" s="6"/>
      <c r="E97" s="6"/>
      <c r="F97" s="6"/>
      <c r="G97" s="6"/>
      <c r="H97" s="7"/>
      <c r="I97" s="7"/>
      <c r="J97" s="7"/>
      <c r="K97" s="7"/>
      <c r="L97" s="7"/>
      <c r="M97" s="7"/>
    </row>
    <row r="98" spans="1:12" s="4" customFormat="1" ht="14.25">
      <c r="A98" s="16"/>
      <c r="B98" s="6"/>
      <c r="C98" s="6"/>
      <c r="D98" s="6"/>
      <c r="E98" s="6"/>
      <c r="F98" s="6"/>
      <c r="G98" s="19"/>
      <c r="H98" s="7"/>
      <c r="I98" s="229"/>
      <c r="J98" s="229"/>
      <c r="K98" s="229"/>
      <c r="L98" s="10"/>
    </row>
    <row r="99" spans="1:12" s="4" customFormat="1" ht="14.25">
      <c r="A99" s="16"/>
      <c r="B99" s="6"/>
      <c r="C99" s="6"/>
      <c r="D99" s="6"/>
      <c r="E99" s="6"/>
      <c r="F99" s="6"/>
      <c r="G99" s="19"/>
      <c r="H99" s="7"/>
      <c r="I99" s="229"/>
      <c r="J99" s="229"/>
      <c r="K99" s="229"/>
      <c r="L99" s="10"/>
    </row>
    <row r="100" spans="1:12" s="4" customFormat="1" ht="12.75">
      <c r="A100" s="16"/>
      <c r="B100" s="6"/>
      <c r="C100" s="7"/>
      <c r="D100" s="7"/>
      <c r="E100" s="6"/>
      <c r="F100" s="6"/>
      <c r="G100" s="6"/>
      <c r="H100" s="7"/>
      <c r="I100" s="229"/>
      <c r="J100" s="229"/>
      <c r="K100" s="229"/>
      <c r="L100" s="10"/>
    </row>
    <row r="101" spans="1:11" s="4" customFormat="1" ht="12" customHeight="1">
      <c r="A101" s="15"/>
      <c r="B101" s="7"/>
      <c r="C101" s="7"/>
      <c r="D101" s="7"/>
      <c r="E101" s="7"/>
      <c r="F101" s="7"/>
      <c r="G101" s="6"/>
      <c r="H101" s="7"/>
      <c r="I101" s="229"/>
      <c r="J101" s="229"/>
      <c r="K101" s="229"/>
    </row>
    <row r="102" spans="1:11" s="4" customFormat="1" ht="11.25" customHeight="1">
      <c r="A102" s="15"/>
      <c r="B102" s="7"/>
      <c r="C102" s="7"/>
      <c r="D102" s="7"/>
      <c r="E102" s="7"/>
      <c r="F102" s="7"/>
      <c r="G102" s="6"/>
      <c r="H102" s="7"/>
      <c r="I102" s="229"/>
      <c r="J102" s="229"/>
      <c r="K102" s="229"/>
    </row>
    <row r="103" spans="1:13" s="4" customFormat="1" ht="11.25" customHeight="1">
      <c r="A103" s="15"/>
      <c r="B103" s="7"/>
      <c r="C103" s="7"/>
      <c r="D103" s="7"/>
      <c r="E103" s="7"/>
      <c r="F103" s="7"/>
      <c r="G103" s="15"/>
      <c r="H103" s="229"/>
      <c r="I103" s="229"/>
      <c r="J103" s="229"/>
      <c r="K103" s="229"/>
      <c r="L103" s="229"/>
      <c r="M103" s="229"/>
    </row>
    <row r="104" spans="1:13" s="4" customFormat="1" ht="11.25" customHeight="1">
      <c r="A104" s="15"/>
      <c r="B104" s="7"/>
      <c r="C104" s="7"/>
      <c r="D104" s="7"/>
      <c r="E104" s="7"/>
      <c r="F104" s="7"/>
      <c r="G104" s="15"/>
      <c r="H104" s="229"/>
      <c r="I104" s="229"/>
      <c r="J104" s="229"/>
      <c r="K104" s="229"/>
      <c r="L104" s="229"/>
      <c r="M104" s="229"/>
    </row>
    <row r="105" spans="1:13" s="4" customFormat="1" ht="12.75">
      <c r="A105" s="15"/>
      <c r="B105" s="7"/>
      <c r="C105" s="7"/>
      <c r="D105" s="7"/>
      <c r="E105" s="7"/>
      <c r="F105" s="7"/>
      <c r="G105" s="15"/>
      <c r="H105" s="229"/>
      <c r="I105" s="229"/>
      <c r="J105" s="229"/>
      <c r="K105" s="229"/>
      <c r="L105" s="229"/>
      <c r="M105" s="229"/>
    </row>
    <row r="106" spans="1:13" s="4" customFormat="1" ht="12">
      <c r="A106" s="15"/>
      <c r="B106" s="7"/>
      <c r="C106" s="7"/>
      <c r="D106" s="7"/>
      <c r="E106" s="7"/>
      <c r="F106" s="7"/>
      <c r="G106" s="15"/>
      <c r="H106" s="7"/>
      <c r="I106" s="7"/>
      <c r="J106" s="7"/>
      <c r="K106" s="7"/>
      <c r="L106" s="7"/>
      <c r="M106" s="7"/>
    </row>
    <row r="107" spans="1:13" s="4" customFormat="1" ht="12">
      <c r="A107" s="15"/>
      <c r="B107" s="7"/>
      <c r="C107" s="7"/>
      <c r="D107" s="7"/>
      <c r="E107" s="7"/>
      <c r="F107" s="7"/>
      <c r="G107" s="15"/>
      <c r="H107" s="7"/>
      <c r="I107" s="7"/>
      <c r="J107" s="7"/>
      <c r="K107" s="7"/>
      <c r="L107" s="7"/>
      <c r="M107" s="7"/>
    </row>
    <row r="108" spans="1:13" s="4" customFormat="1" ht="12">
      <c r="A108" s="15"/>
      <c r="B108" s="7"/>
      <c r="C108" s="7"/>
      <c r="D108" s="7"/>
      <c r="E108" s="7"/>
      <c r="F108" s="7"/>
      <c r="G108" s="15"/>
      <c r="H108" s="7"/>
      <c r="I108" s="7"/>
      <c r="J108" s="7"/>
      <c r="K108" s="7"/>
      <c r="L108" s="7"/>
      <c r="M108" s="7"/>
    </row>
    <row r="109" spans="1:13" s="4" customFormat="1" ht="12">
      <c r="A109" s="15"/>
      <c r="B109" s="7"/>
      <c r="C109" s="7"/>
      <c r="D109" s="7"/>
      <c r="E109" s="7"/>
      <c r="F109" s="7"/>
      <c r="G109" s="15"/>
      <c r="H109" s="7"/>
      <c r="I109" s="7"/>
      <c r="J109" s="7"/>
      <c r="K109" s="7"/>
      <c r="L109" s="7"/>
      <c r="M109" s="7"/>
    </row>
    <row r="110" spans="1:13" s="4" customFormat="1" ht="12">
      <c r="A110" s="15"/>
      <c r="B110" s="7"/>
      <c r="C110" s="7"/>
      <c r="D110" s="7"/>
      <c r="E110" s="7"/>
      <c r="F110" s="7"/>
      <c r="G110" s="15"/>
      <c r="H110" s="7"/>
      <c r="I110" s="7"/>
      <c r="J110" s="7"/>
      <c r="K110" s="14"/>
      <c r="L110" s="7"/>
      <c r="M110" s="7"/>
    </row>
    <row r="111" spans="1:13" s="4" customFormat="1" ht="12">
      <c r="A111" s="15"/>
      <c r="B111" s="7"/>
      <c r="C111" s="7"/>
      <c r="D111" s="7"/>
      <c r="E111" s="7"/>
      <c r="F111" s="7"/>
      <c r="G111" s="15"/>
      <c r="H111" s="7"/>
      <c r="I111" s="7"/>
      <c r="J111" s="7"/>
      <c r="K111" s="14"/>
      <c r="L111" s="7"/>
      <c r="M111" s="7"/>
    </row>
    <row r="112" spans="1:13" s="4" customFormat="1" ht="12">
      <c r="A112" s="15"/>
      <c r="B112" s="7"/>
      <c r="C112" s="7"/>
      <c r="D112" s="7"/>
      <c r="E112" s="7"/>
      <c r="F112" s="7"/>
      <c r="G112" s="15"/>
      <c r="H112" s="7"/>
      <c r="I112" s="7"/>
      <c r="J112" s="7"/>
      <c r="K112" s="14"/>
      <c r="L112" s="7"/>
      <c r="M112" s="7"/>
    </row>
    <row r="113" spans="1:13" s="4" customFormat="1" ht="12">
      <c r="A113" s="15"/>
      <c r="B113" s="7"/>
      <c r="C113" s="7"/>
      <c r="D113" s="7"/>
      <c r="E113" s="7"/>
      <c r="F113" s="7"/>
      <c r="G113" s="15"/>
      <c r="H113" s="7"/>
      <c r="I113" s="7"/>
      <c r="J113" s="7"/>
      <c r="K113" s="14"/>
      <c r="L113" s="7"/>
      <c r="M113" s="7"/>
    </row>
    <row r="114" spans="1:13" s="4" customFormat="1" ht="12">
      <c r="A114" s="15"/>
      <c r="B114" s="7"/>
      <c r="C114" s="7"/>
      <c r="D114" s="7"/>
      <c r="E114" s="7"/>
      <c r="F114" s="7"/>
      <c r="G114" s="15"/>
      <c r="H114" s="7"/>
      <c r="I114" s="7"/>
      <c r="J114" s="7"/>
      <c r="K114" s="7"/>
      <c r="L114" s="7"/>
      <c r="M114" s="7"/>
    </row>
    <row r="115" spans="1:13" s="4" customFormat="1" ht="12">
      <c r="A115" s="15"/>
      <c r="B115" s="7"/>
      <c r="C115" s="7"/>
      <c r="D115" s="7"/>
      <c r="E115" s="7"/>
      <c r="F115" s="7"/>
      <c r="G115" s="15"/>
      <c r="H115" s="7"/>
      <c r="I115" s="7"/>
      <c r="J115" s="7"/>
      <c r="K115" s="7"/>
      <c r="L115" s="7"/>
      <c r="M115" s="7"/>
    </row>
    <row r="116" spans="1:13" s="4" customFormat="1" ht="12">
      <c r="A116" s="15"/>
      <c r="B116" s="7"/>
      <c r="C116" s="7"/>
      <c r="D116" s="7"/>
      <c r="E116" s="7"/>
      <c r="F116" s="7"/>
      <c r="G116" s="15"/>
      <c r="H116" s="7"/>
      <c r="I116" s="7"/>
      <c r="J116" s="7"/>
      <c r="K116" s="7"/>
      <c r="L116" s="7"/>
      <c r="M116" s="7"/>
    </row>
    <row r="117" spans="1:13" s="4" customFormat="1" ht="12">
      <c r="A117" s="15"/>
      <c r="B117" s="7"/>
      <c r="C117" s="7"/>
      <c r="D117" s="7"/>
      <c r="E117" s="7"/>
      <c r="F117" s="7"/>
      <c r="G117" s="15"/>
      <c r="H117" s="7"/>
      <c r="I117" s="7"/>
      <c r="J117" s="7"/>
      <c r="K117" s="7"/>
      <c r="L117" s="7"/>
      <c r="M117" s="7"/>
    </row>
    <row r="118" spans="1:13" s="4" customFormat="1" ht="12">
      <c r="A118" s="15"/>
      <c r="B118" s="7"/>
      <c r="C118" s="7"/>
      <c r="D118" s="7"/>
      <c r="E118" s="7"/>
      <c r="F118" s="7"/>
      <c r="G118" s="15"/>
      <c r="H118" s="7"/>
      <c r="I118" s="7"/>
      <c r="J118" s="7"/>
      <c r="K118" s="7"/>
      <c r="L118" s="7"/>
      <c r="M118" s="7"/>
    </row>
    <row r="119" spans="1:13" s="4" customFormat="1" ht="12">
      <c r="A119" s="15"/>
      <c r="B119" s="7"/>
      <c r="C119" s="7"/>
      <c r="D119" s="7"/>
      <c r="E119" s="7"/>
      <c r="F119" s="7"/>
      <c r="G119" s="15"/>
      <c r="H119" s="7"/>
      <c r="I119" s="7"/>
      <c r="J119" s="7"/>
      <c r="K119" s="7"/>
      <c r="L119" s="7"/>
      <c r="M119" s="7"/>
    </row>
    <row r="120" spans="1:13" s="4" customFormat="1" ht="12">
      <c r="A120" s="15"/>
      <c r="B120" s="7"/>
      <c r="C120" s="7"/>
      <c r="D120" s="7"/>
      <c r="E120" s="7"/>
      <c r="F120" s="7"/>
      <c r="G120" s="15"/>
      <c r="H120" s="7"/>
      <c r="I120" s="7"/>
      <c r="J120" s="7"/>
      <c r="K120" s="7"/>
      <c r="L120" s="7"/>
      <c r="M120" s="7"/>
    </row>
    <row r="121" spans="1:13" s="4" customFormat="1" ht="12">
      <c r="A121" s="15"/>
      <c r="B121" s="7"/>
      <c r="C121" s="7"/>
      <c r="D121" s="7"/>
      <c r="E121" s="7"/>
      <c r="F121" s="7"/>
      <c r="G121" s="15"/>
      <c r="H121" s="7"/>
      <c r="I121" s="7"/>
      <c r="J121" s="7"/>
      <c r="K121" s="7"/>
      <c r="L121" s="7"/>
      <c r="M121" s="7"/>
    </row>
    <row r="122" spans="1:13" s="4" customFormat="1" ht="12">
      <c r="A122" s="15"/>
      <c r="B122" s="7"/>
      <c r="C122" s="7"/>
      <c r="D122" s="7"/>
      <c r="E122" s="7"/>
      <c r="F122" s="7"/>
      <c r="G122" s="15"/>
      <c r="H122" s="7"/>
      <c r="I122" s="7"/>
      <c r="J122" s="7"/>
      <c r="K122" s="7"/>
      <c r="L122" s="7"/>
      <c r="M122" s="7"/>
    </row>
    <row r="123" spans="1:13" s="4" customFormat="1" ht="12">
      <c r="A123" s="15"/>
      <c r="B123" s="14"/>
      <c r="C123" s="14"/>
      <c r="D123" s="14"/>
      <c r="E123" s="14"/>
      <c r="F123" s="7"/>
      <c r="G123" s="15"/>
      <c r="H123" s="7"/>
      <c r="I123" s="7"/>
      <c r="J123" s="7"/>
      <c r="K123" s="7"/>
      <c r="L123" s="7"/>
      <c r="M123" s="7"/>
    </row>
    <row r="124" spans="1:13" s="4" customFormat="1" ht="12">
      <c r="A124" s="15"/>
      <c r="B124" s="14"/>
      <c r="C124" s="14"/>
      <c r="D124" s="14"/>
      <c r="E124" s="14"/>
      <c r="F124" s="14"/>
      <c r="G124" s="15"/>
      <c r="H124" s="7"/>
      <c r="I124" s="7"/>
      <c r="J124" s="7"/>
      <c r="K124" s="7"/>
      <c r="L124" s="7"/>
      <c r="M124" s="7"/>
    </row>
    <row r="125" spans="1:13" s="4" customFormat="1" ht="12">
      <c r="A125" s="15"/>
      <c r="B125" s="14"/>
      <c r="C125" s="14"/>
      <c r="D125" s="14"/>
      <c r="E125" s="14"/>
      <c r="F125" s="14"/>
      <c r="G125" s="15"/>
      <c r="H125" s="7"/>
      <c r="I125" s="7"/>
      <c r="J125" s="7"/>
      <c r="K125" s="7"/>
      <c r="L125" s="7"/>
      <c r="M125" s="7"/>
    </row>
    <row r="126" spans="1:13" s="4" customFormat="1" ht="12">
      <c r="A126" s="15"/>
      <c r="B126" s="14"/>
      <c r="C126" s="14"/>
      <c r="D126" s="14"/>
      <c r="E126" s="14"/>
      <c r="F126" s="14"/>
      <c r="G126" s="15"/>
      <c r="H126" s="7"/>
      <c r="I126" s="7"/>
      <c r="J126" s="7"/>
      <c r="K126" s="7"/>
      <c r="L126" s="7"/>
      <c r="M126" s="7"/>
    </row>
    <row r="127" spans="1:13" s="4" customFormat="1" ht="12">
      <c r="A127" s="15"/>
      <c r="B127" s="14"/>
      <c r="C127" s="14"/>
      <c r="D127" s="14"/>
      <c r="E127" s="14"/>
      <c r="F127" s="14"/>
      <c r="G127" s="15"/>
      <c r="H127" s="7"/>
      <c r="I127" s="7"/>
      <c r="J127" s="7"/>
      <c r="K127" s="7"/>
      <c r="L127" s="7"/>
      <c r="M127" s="7"/>
    </row>
    <row r="128" spans="1:13" s="4" customFormat="1" ht="12">
      <c r="A128" s="15"/>
      <c r="B128" s="14"/>
      <c r="C128" s="14"/>
      <c r="D128" s="14"/>
      <c r="E128" s="14"/>
      <c r="F128" s="14"/>
      <c r="G128" s="15"/>
      <c r="H128" s="7"/>
      <c r="I128" s="7"/>
      <c r="J128" s="7"/>
      <c r="K128" s="7"/>
      <c r="L128" s="7"/>
      <c r="M128" s="7"/>
    </row>
    <row r="129" spans="1:13" s="4" customFormat="1" ht="12">
      <c r="A129" s="15"/>
      <c r="B129" s="14"/>
      <c r="C129" s="14"/>
      <c r="D129" s="14"/>
      <c r="E129" s="14"/>
      <c r="F129" s="14"/>
      <c r="G129" s="15"/>
      <c r="H129" s="7"/>
      <c r="I129" s="7"/>
      <c r="J129" s="7"/>
      <c r="K129" s="7"/>
      <c r="L129" s="7"/>
      <c r="M129" s="7"/>
    </row>
    <row r="130" spans="1:13" s="4" customFormat="1" ht="12">
      <c r="A130" s="15"/>
      <c r="B130" s="14"/>
      <c r="C130" s="14"/>
      <c r="D130" s="14"/>
      <c r="E130" s="14"/>
      <c r="F130" s="14"/>
      <c r="G130" s="15"/>
      <c r="H130" s="7"/>
      <c r="I130" s="7"/>
      <c r="J130" s="7"/>
      <c r="K130" s="7"/>
      <c r="L130" s="7"/>
      <c r="M130" s="7"/>
    </row>
    <row r="131" spans="1:13" s="4" customFormat="1" ht="12">
      <c r="A131" s="15"/>
      <c r="B131" s="14"/>
      <c r="C131" s="14"/>
      <c r="D131" s="14"/>
      <c r="E131" s="14"/>
      <c r="F131" s="14"/>
      <c r="G131" s="15"/>
      <c r="H131" s="7"/>
      <c r="I131" s="7"/>
      <c r="J131" s="7"/>
      <c r="K131" s="7"/>
      <c r="L131" s="7"/>
      <c r="M131" s="7"/>
    </row>
    <row r="132" spans="1:13" s="4" customFormat="1" ht="12">
      <c r="A132" s="15"/>
      <c r="B132" s="14"/>
      <c r="C132" s="14"/>
      <c r="D132" s="14"/>
      <c r="E132" s="14"/>
      <c r="F132" s="14"/>
      <c r="G132" s="15"/>
      <c r="H132" s="7"/>
      <c r="I132" s="7"/>
      <c r="J132" s="7"/>
      <c r="K132" s="7"/>
      <c r="L132" s="7"/>
      <c r="M132" s="7"/>
    </row>
    <row r="133" spans="1:13" s="4" customFormat="1" ht="12">
      <c r="A133" s="15"/>
      <c r="B133" s="14"/>
      <c r="C133" s="14"/>
      <c r="D133" s="14"/>
      <c r="E133" s="14"/>
      <c r="F133" s="14"/>
      <c r="G133" s="15"/>
      <c r="H133" s="7"/>
      <c r="I133" s="7"/>
      <c r="J133" s="7"/>
      <c r="K133" s="7"/>
      <c r="L133" s="7"/>
      <c r="M133" s="7"/>
    </row>
    <row r="134" spans="1:13" s="4" customFormat="1" ht="12">
      <c r="A134" s="15"/>
      <c r="B134" s="14"/>
      <c r="C134" s="14"/>
      <c r="D134" s="14"/>
      <c r="E134" s="14"/>
      <c r="F134" s="14"/>
      <c r="G134" s="15"/>
      <c r="H134" s="7"/>
      <c r="I134" s="7"/>
      <c r="J134" s="7"/>
      <c r="K134" s="7"/>
      <c r="L134" s="7"/>
      <c r="M134" s="7"/>
    </row>
    <row r="135" spans="1:13" s="4" customFormat="1" ht="12">
      <c r="A135" s="15"/>
      <c r="B135" s="14"/>
      <c r="C135" s="14"/>
      <c r="D135" s="14"/>
      <c r="E135" s="14"/>
      <c r="F135" s="14"/>
      <c r="G135" s="15"/>
      <c r="H135" s="7"/>
      <c r="I135" s="7"/>
      <c r="J135" s="7"/>
      <c r="K135" s="7"/>
      <c r="L135" s="7"/>
      <c r="M135" s="7"/>
    </row>
    <row r="136" spans="1:13" s="4" customFormat="1" ht="12">
      <c r="A136" s="15"/>
      <c r="B136" s="14"/>
      <c r="C136" s="14"/>
      <c r="D136" s="14"/>
      <c r="E136" s="14"/>
      <c r="F136" s="14"/>
      <c r="G136" s="15"/>
      <c r="H136" s="7"/>
      <c r="I136" s="7"/>
      <c r="J136" s="7"/>
      <c r="K136" s="7"/>
      <c r="L136" s="7"/>
      <c r="M136" s="7"/>
    </row>
    <row r="137" spans="1:13" s="4" customFormat="1" ht="12">
      <c r="A137" s="15"/>
      <c r="B137" s="14"/>
      <c r="C137" s="14"/>
      <c r="D137" s="14"/>
      <c r="E137" s="14"/>
      <c r="F137" s="14"/>
      <c r="G137" s="15"/>
      <c r="H137" s="7"/>
      <c r="I137" s="7"/>
      <c r="J137" s="7"/>
      <c r="K137" s="7"/>
      <c r="L137" s="7"/>
      <c r="M137" s="7"/>
    </row>
    <row r="138" spans="1:13" s="4" customFormat="1" ht="12">
      <c r="A138" s="15"/>
      <c r="B138" s="14"/>
      <c r="C138" s="14"/>
      <c r="D138" s="14"/>
      <c r="E138" s="14"/>
      <c r="F138" s="14"/>
      <c r="G138" s="15"/>
      <c r="H138" s="7"/>
      <c r="I138" s="7"/>
      <c r="J138" s="7"/>
      <c r="K138" s="7"/>
      <c r="L138" s="7"/>
      <c r="M138" s="7"/>
    </row>
    <row r="139" spans="1:13" s="4" customFormat="1" ht="12">
      <c r="A139" s="15"/>
      <c r="B139" s="14"/>
      <c r="C139" s="14"/>
      <c r="D139" s="14"/>
      <c r="E139" s="14"/>
      <c r="F139" s="14"/>
      <c r="G139" s="15"/>
      <c r="H139" s="7"/>
      <c r="I139" s="7"/>
      <c r="J139" s="7"/>
      <c r="K139" s="7"/>
      <c r="L139" s="7"/>
      <c r="M139" s="7"/>
    </row>
    <row r="140" spans="1:13" s="4" customFormat="1" ht="12">
      <c r="A140" s="15"/>
      <c r="B140" s="7"/>
      <c r="C140" s="7"/>
      <c r="D140" s="7"/>
      <c r="E140" s="7"/>
      <c r="F140" s="14"/>
      <c r="G140" s="15"/>
      <c r="H140" s="7"/>
      <c r="I140" s="7"/>
      <c r="J140" s="7"/>
      <c r="K140" s="7"/>
      <c r="L140" s="7"/>
      <c r="M140" s="7"/>
    </row>
    <row r="141" spans="1:13" s="4" customFormat="1" ht="12">
      <c r="A141" s="15"/>
      <c r="B141" s="7"/>
      <c r="C141" s="7"/>
      <c r="D141" s="7"/>
      <c r="E141" s="7"/>
      <c r="F141" s="7"/>
      <c r="G141" s="15"/>
      <c r="H141" s="7"/>
      <c r="I141" s="7"/>
      <c r="J141" s="7"/>
      <c r="K141" s="7"/>
      <c r="L141" s="7"/>
      <c r="M141" s="7"/>
    </row>
    <row r="142" spans="1:13" s="4" customFormat="1" ht="12">
      <c r="A142" s="15"/>
      <c r="B142" s="7"/>
      <c r="C142" s="7"/>
      <c r="D142" s="7"/>
      <c r="E142" s="7"/>
      <c r="F142" s="7"/>
      <c r="G142" s="15"/>
      <c r="H142" s="7"/>
      <c r="I142" s="7"/>
      <c r="J142" s="7"/>
      <c r="K142" s="7"/>
      <c r="L142" s="7"/>
      <c r="M142" s="7"/>
    </row>
    <row r="143" spans="1:13" s="4" customFormat="1" ht="12">
      <c r="A143" s="15"/>
      <c r="B143" s="7"/>
      <c r="C143" s="7"/>
      <c r="D143" s="7"/>
      <c r="E143" s="7"/>
      <c r="F143" s="7"/>
      <c r="G143" s="15"/>
      <c r="H143" s="7"/>
      <c r="I143" s="7"/>
      <c r="J143" s="7"/>
      <c r="K143" s="7"/>
      <c r="L143" s="7"/>
      <c r="M143" s="7"/>
    </row>
    <row r="144" spans="1:13" s="4" customFormat="1" ht="12">
      <c r="A144" s="15"/>
      <c r="B144" s="7"/>
      <c r="C144" s="7"/>
      <c r="D144" s="7"/>
      <c r="E144" s="7"/>
      <c r="F144" s="7"/>
      <c r="G144" s="15"/>
      <c r="H144" s="7"/>
      <c r="I144" s="7"/>
      <c r="J144" s="7"/>
      <c r="K144" s="7"/>
      <c r="L144" s="7"/>
      <c r="M144" s="7"/>
    </row>
    <row r="145" spans="1:13" s="4" customFormat="1" ht="12">
      <c r="A145" s="15"/>
      <c r="B145" s="7"/>
      <c r="C145" s="7"/>
      <c r="D145" s="7"/>
      <c r="E145" s="7"/>
      <c r="F145" s="7"/>
      <c r="G145" s="15"/>
      <c r="H145" s="7"/>
      <c r="I145" s="7"/>
      <c r="J145" s="7"/>
      <c r="K145" s="7"/>
      <c r="L145" s="7"/>
      <c r="M145" s="7"/>
    </row>
    <row r="146" spans="1:13" s="4" customFormat="1" ht="12">
      <c r="A146" s="15"/>
      <c r="B146" s="7"/>
      <c r="C146" s="7"/>
      <c r="D146" s="7"/>
      <c r="E146" s="7"/>
      <c r="F146" s="7"/>
      <c r="G146" s="15"/>
      <c r="H146" s="7"/>
      <c r="I146" s="7"/>
      <c r="J146" s="7"/>
      <c r="K146" s="7"/>
      <c r="L146" s="7"/>
      <c r="M146" s="7"/>
    </row>
    <row r="147" spans="1:13" s="4" customFormat="1" ht="12">
      <c r="A147" s="15"/>
      <c r="B147" s="7"/>
      <c r="C147" s="7"/>
      <c r="D147" s="7"/>
      <c r="E147" s="7"/>
      <c r="F147" s="7"/>
      <c r="G147" s="15"/>
      <c r="H147" s="7"/>
      <c r="I147" s="7"/>
      <c r="J147" s="7"/>
      <c r="K147" s="7"/>
      <c r="L147" s="7"/>
      <c r="M147" s="7"/>
    </row>
    <row r="148" spans="1:13" s="4" customFormat="1" ht="12">
      <c r="A148" s="15"/>
      <c r="B148" s="7"/>
      <c r="C148" s="7"/>
      <c r="D148" s="7"/>
      <c r="E148" s="7"/>
      <c r="F148" s="7"/>
      <c r="G148" s="15"/>
      <c r="H148" s="7"/>
      <c r="I148" s="7"/>
      <c r="J148" s="7"/>
      <c r="K148" s="7"/>
      <c r="L148" s="7"/>
      <c r="M148" s="7"/>
    </row>
    <row r="149" spans="1:13" s="4" customFormat="1" ht="12">
      <c r="A149" s="15"/>
      <c r="B149" s="7"/>
      <c r="C149" s="7"/>
      <c r="D149" s="7"/>
      <c r="E149" s="7"/>
      <c r="F149" s="7"/>
      <c r="G149" s="15"/>
      <c r="H149" s="7"/>
      <c r="I149" s="7"/>
      <c r="J149" s="7"/>
      <c r="K149" s="7"/>
      <c r="L149" s="7"/>
      <c r="M149" s="7"/>
    </row>
    <row r="150" spans="1:13" s="4" customFormat="1" ht="12">
      <c r="A150" s="15"/>
      <c r="B150" s="7"/>
      <c r="C150" s="7"/>
      <c r="D150" s="7"/>
      <c r="E150" s="7"/>
      <c r="F150" s="7"/>
      <c r="G150" s="15"/>
      <c r="H150" s="7"/>
      <c r="I150" s="7"/>
      <c r="J150" s="7"/>
      <c r="K150" s="7"/>
      <c r="L150" s="7"/>
      <c r="M150" s="7"/>
    </row>
    <row r="151" spans="1:13" s="4" customFormat="1" ht="12">
      <c r="A151" s="15"/>
      <c r="B151" s="7"/>
      <c r="C151" s="7"/>
      <c r="D151" s="7"/>
      <c r="E151" s="7"/>
      <c r="F151" s="7"/>
      <c r="G151" s="15"/>
      <c r="H151" s="7"/>
      <c r="I151" s="7"/>
      <c r="J151" s="7"/>
      <c r="K151" s="7"/>
      <c r="L151" s="7"/>
      <c r="M151" s="7"/>
    </row>
    <row r="152" spans="1:13" s="4" customFormat="1" ht="12">
      <c r="A152" s="15"/>
      <c r="B152" s="7"/>
      <c r="C152" s="7"/>
      <c r="D152" s="7"/>
      <c r="E152" s="7"/>
      <c r="F152" s="7"/>
      <c r="G152" s="15"/>
      <c r="H152" s="7"/>
      <c r="I152" s="7"/>
      <c r="J152" s="7"/>
      <c r="K152" s="7"/>
      <c r="L152" s="7"/>
      <c r="M152" s="7"/>
    </row>
    <row r="153" spans="1:13" s="4" customFormat="1" ht="12">
      <c r="A153" s="15"/>
      <c r="B153" s="7"/>
      <c r="C153" s="7"/>
      <c r="D153" s="7"/>
      <c r="E153" s="7"/>
      <c r="F153" s="7"/>
      <c r="G153" s="15"/>
      <c r="H153" s="7"/>
      <c r="I153" s="7"/>
      <c r="J153" s="7"/>
      <c r="K153" s="7"/>
      <c r="L153" s="7"/>
      <c r="M153" s="7"/>
    </row>
    <row r="154" spans="1:13" s="4" customFormat="1" ht="12">
      <c r="A154" s="15"/>
      <c r="B154" s="7"/>
      <c r="C154" s="7"/>
      <c r="D154" s="7"/>
      <c r="E154" s="7"/>
      <c r="F154" s="7"/>
      <c r="G154" s="15"/>
      <c r="H154" s="7"/>
      <c r="I154" s="7"/>
      <c r="J154" s="7"/>
      <c r="K154" s="7"/>
      <c r="L154" s="7"/>
      <c r="M154" s="7"/>
    </row>
    <row r="155" spans="1:13" s="4" customFormat="1" ht="12">
      <c r="A155" s="15"/>
      <c r="B155" s="7"/>
      <c r="C155" s="7"/>
      <c r="D155" s="7"/>
      <c r="E155" s="7"/>
      <c r="F155" s="7"/>
      <c r="G155" s="15"/>
      <c r="H155" s="7"/>
      <c r="I155" s="7"/>
      <c r="J155" s="7"/>
      <c r="K155" s="7"/>
      <c r="L155" s="7"/>
      <c r="M155" s="7"/>
    </row>
    <row r="156" spans="1:13" s="4" customFormat="1" ht="12">
      <c r="A156" s="15"/>
      <c r="B156" s="7"/>
      <c r="C156" s="7"/>
      <c r="D156" s="7"/>
      <c r="E156" s="7"/>
      <c r="F156" s="7"/>
      <c r="G156" s="15"/>
      <c r="H156" s="7"/>
      <c r="I156" s="7"/>
      <c r="J156" s="7"/>
      <c r="K156" s="7"/>
      <c r="L156" s="7"/>
      <c r="M156" s="7"/>
    </row>
    <row r="157" spans="1:13" s="4" customFormat="1" ht="12">
      <c r="A157" s="15"/>
      <c r="B157" s="7"/>
      <c r="C157" s="7"/>
      <c r="D157" s="7"/>
      <c r="E157" s="7"/>
      <c r="F157" s="7"/>
      <c r="G157" s="15"/>
      <c r="H157" s="7"/>
      <c r="I157" s="7"/>
      <c r="J157" s="7"/>
      <c r="K157" s="7"/>
      <c r="L157" s="7"/>
      <c r="M157" s="7"/>
    </row>
    <row r="158" spans="1:13" s="4" customFormat="1" ht="12">
      <c r="A158" s="15"/>
      <c r="B158" s="7"/>
      <c r="C158" s="7"/>
      <c r="D158" s="7"/>
      <c r="E158" s="7"/>
      <c r="F158" s="7"/>
      <c r="G158" s="15"/>
      <c r="H158" s="7"/>
      <c r="I158" s="7"/>
      <c r="J158" s="7"/>
      <c r="K158" s="7"/>
      <c r="L158" s="7"/>
      <c r="M158" s="7"/>
    </row>
    <row r="159" spans="1:13" s="4" customFormat="1" ht="12">
      <c r="A159" s="15"/>
      <c r="B159" s="7"/>
      <c r="C159" s="7"/>
      <c r="D159" s="7"/>
      <c r="E159" s="7"/>
      <c r="F159" s="7"/>
      <c r="G159" s="15"/>
      <c r="H159" s="7"/>
      <c r="I159" s="7"/>
      <c r="J159" s="7"/>
      <c r="K159" s="7"/>
      <c r="L159" s="7"/>
      <c r="M159" s="7"/>
    </row>
    <row r="160" spans="1:13" s="4" customFormat="1" ht="12">
      <c r="A160" s="15"/>
      <c r="B160" s="7"/>
      <c r="C160" s="7"/>
      <c r="D160" s="7"/>
      <c r="E160" s="7"/>
      <c r="F160" s="7"/>
      <c r="G160" s="15"/>
      <c r="H160" s="7"/>
      <c r="I160" s="7"/>
      <c r="J160" s="7"/>
      <c r="K160" s="7"/>
      <c r="L160" s="7"/>
      <c r="M160" s="7"/>
    </row>
    <row r="161" spans="1:13" s="4" customFormat="1" ht="12">
      <c r="A161" s="15"/>
      <c r="B161" s="7"/>
      <c r="C161" s="7"/>
      <c r="D161" s="7"/>
      <c r="E161" s="7"/>
      <c r="F161" s="7"/>
      <c r="G161" s="15"/>
      <c r="H161" s="7"/>
      <c r="I161" s="7"/>
      <c r="J161" s="7"/>
      <c r="K161" s="7"/>
      <c r="L161" s="7"/>
      <c r="M161" s="7"/>
    </row>
    <row r="162" spans="1:13" s="4" customFormat="1" ht="12">
      <c r="A162" s="15"/>
      <c r="B162" s="7"/>
      <c r="C162" s="7"/>
      <c r="D162" s="7"/>
      <c r="E162" s="7"/>
      <c r="F162" s="7"/>
      <c r="G162" s="15"/>
      <c r="H162" s="7"/>
      <c r="I162" s="7"/>
      <c r="J162" s="7"/>
      <c r="K162" s="7"/>
      <c r="L162" s="7"/>
      <c r="M162" s="7"/>
    </row>
    <row r="163" spans="1:13" s="4" customFormat="1" ht="12">
      <c r="A163" s="15"/>
      <c r="B163" s="7"/>
      <c r="C163" s="7"/>
      <c r="D163" s="7"/>
      <c r="E163" s="7"/>
      <c r="F163" s="7"/>
      <c r="G163" s="15"/>
      <c r="H163" s="7"/>
      <c r="I163" s="7"/>
      <c r="J163" s="7"/>
      <c r="K163" s="7"/>
      <c r="L163" s="7"/>
      <c r="M163" s="7"/>
    </row>
    <row r="164" spans="1:13" s="4" customFormat="1" ht="12">
      <c r="A164" s="15"/>
      <c r="B164" s="7"/>
      <c r="C164" s="7"/>
      <c r="D164" s="7"/>
      <c r="E164" s="7"/>
      <c r="F164" s="7"/>
      <c r="G164" s="15"/>
      <c r="H164" s="7"/>
      <c r="I164" s="7"/>
      <c r="J164" s="7"/>
      <c r="K164" s="7"/>
      <c r="L164" s="7"/>
      <c r="M164" s="7"/>
    </row>
    <row r="165" spans="1:13" s="4" customFormat="1" ht="12">
      <c r="A165" s="15"/>
      <c r="B165" s="7"/>
      <c r="C165" s="7"/>
      <c r="D165" s="7"/>
      <c r="E165" s="7"/>
      <c r="F165" s="7"/>
      <c r="G165" s="15"/>
      <c r="H165" s="7"/>
      <c r="I165" s="7"/>
      <c r="J165" s="7"/>
      <c r="K165" s="7"/>
      <c r="L165" s="7"/>
      <c r="M165" s="7"/>
    </row>
    <row r="166" spans="1:13" s="4" customFormat="1" ht="12">
      <c r="A166" s="15"/>
      <c r="B166" s="7"/>
      <c r="C166" s="7"/>
      <c r="D166" s="7"/>
      <c r="E166" s="7"/>
      <c r="F166" s="7"/>
      <c r="G166" s="15"/>
      <c r="H166" s="7"/>
      <c r="I166" s="7"/>
      <c r="J166" s="7"/>
      <c r="K166" s="7"/>
      <c r="L166" s="7"/>
      <c r="M166" s="7"/>
    </row>
    <row r="167" spans="1:13" s="4" customFormat="1" ht="12">
      <c r="A167" s="15"/>
      <c r="B167" s="7"/>
      <c r="C167" s="7"/>
      <c r="D167" s="7"/>
      <c r="E167" s="7"/>
      <c r="F167" s="7"/>
      <c r="G167" s="15"/>
      <c r="H167" s="7"/>
      <c r="I167" s="7"/>
      <c r="J167" s="7"/>
      <c r="K167" s="7"/>
      <c r="L167" s="7"/>
      <c r="M167" s="7"/>
    </row>
    <row r="168" spans="1:13" s="4" customFormat="1" ht="12">
      <c r="A168" s="15"/>
      <c r="B168" s="7"/>
      <c r="C168" s="7"/>
      <c r="D168" s="7"/>
      <c r="E168" s="7"/>
      <c r="F168" s="7"/>
      <c r="G168" s="15"/>
      <c r="H168" s="7"/>
      <c r="I168" s="7"/>
      <c r="J168" s="7"/>
      <c r="K168" s="7"/>
      <c r="L168" s="7"/>
      <c r="M168" s="7"/>
    </row>
    <row r="169" spans="1:13" s="4" customFormat="1" ht="12">
      <c r="A169" s="15"/>
      <c r="B169" s="7"/>
      <c r="C169" s="7"/>
      <c r="D169" s="7"/>
      <c r="E169" s="7"/>
      <c r="F169" s="7"/>
      <c r="G169" s="15"/>
      <c r="H169" s="7"/>
      <c r="I169" s="7"/>
      <c r="J169" s="7"/>
      <c r="K169" s="7"/>
      <c r="L169" s="7"/>
      <c r="M169" s="7"/>
    </row>
    <row r="170" spans="1:13" s="4" customFormat="1" ht="12">
      <c r="A170" s="15"/>
      <c r="B170" s="7"/>
      <c r="C170" s="7"/>
      <c r="D170" s="7"/>
      <c r="E170" s="7"/>
      <c r="F170" s="7"/>
      <c r="G170" s="15"/>
      <c r="H170" s="7"/>
      <c r="I170" s="7"/>
      <c r="J170" s="7"/>
      <c r="K170" s="7"/>
      <c r="L170" s="7"/>
      <c r="M170" s="7"/>
    </row>
    <row r="171" spans="1:13" s="4" customFormat="1" ht="12">
      <c r="A171" s="15"/>
      <c r="B171" s="7"/>
      <c r="C171" s="7"/>
      <c r="D171" s="7"/>
      <c r="E171" s="7"/>
      <c r="F171" s="7"/>
      <c r="G171" s="15"/>
      <c r="H171" s="7"/>
      <c r="I171" s="7"/>
      <c r="J171" s="7"/>
      <c r="K171" s="7"/>
      <c r="L171" s="7"/>
      <c r="M171" s="7"/>
    </row>
    <row r="172" spans="1:13" s="4" customFormat="1" ht="12">
      <c r="A172" s="15"/>
      <c r="B172" s="7"/>
      <c r="C172" s="7"/>
      <c r="D172" s="7"/>
      <c r="E172" s="7"/>
      <c r="F172" s="7"/>
      <c r="G172" s="15"/>
      <c r="H172" s="7"/>
      <c r="I172" s="7"/>
      <c r="J172" s="7"/>
      <c r="K172" s="7"/>
      <c r="L172" s="7"/>
      <c r="M172" s="7"/>
    </row>
    <row r="173" spans="1:13" s="4" customFormat="1" ht="12">
      <c r="A173" s="15"/>
      <c r="B173" s="7"/>
      <c r="C173" s="7"/>
      <c r="D173" s="7"/>
      <c r="E173" s="7"/>
      <c r="F173" s="7"/>
      <c r="G173" s="15"/>
      <c r="H173" s="7"/>
      <c r="I173" s="7"/>
      <c r="J173" s="7"/>
      <c r="K173" s="7"/>
      <c r="L173" s="7"/>
      <c r="M173" s="7"/>
    </row>
    <row r="174" spans="1:13" s="4" customFormat="1" ht="12">
      <c r="A174" s="15"/>
      <c r="B174" s="7"/>
      <c r="C174" s="7"/>
      <c r="D174" s="7"/>
      <c r="E174" s="7"/>
      <c r="F174" s="7"/>
      <c r="G174" s="15"/>
      <c r="H174" s="7"/>
      <c r="I174" s="7"/>
      <c r="J174" s="7"/>
      <c r="K174" s="7"/>
      <c r="L174" s="7"/>
      <c r="M174" s="7"/>
    </row>
    <row r="175" spans="1:13" s="4" customFormat="1" ht="12">
      <c r="A175" s="15"/>
      <c r="B175" s="7"/>
      <c r="C175" s="7"/>
      <c r="D175" s="7"/>
      <c r="E175" s="7"/>
      <c r="F175" s="7"/>
      <c r="G175" s="15"/>
      <c r="H175" s="7"/>
      <c r="I175" s="7"/>
      <c r="J175" s="7"/>
      <c r="K175" s="7"/>
      <c r="L175" s="7"/>
      <c r="M175" s="7"/>
    </row>
    <row r="176" spans="1:13" s="4" customFormat="1" ht="12">
      <c r="A176" s="15"/>
      <c r="B176" s="7"/>
      <c r="C176" s="7"/>
      <c r="D176" s="7"/>
      <c r="E176" s="7"/>
      <c r="F176" s="7"/>
      <c r="G176" s="15"/>
      <c r="H176" s="7"/>
      <c r="I176" s="7"/>
      <c r="J176" s="7"/>
      <c r="K176" s="7"/>
      <c r="L176" s="7"/>
      <c r="M176" s="7"/>
    </row>
    <row r="177" spans="1:13" s="4" customFormat="1" ht="12">
      <c r="A177" s="15"/>
      <c r="B177" s="7"/>
      <c r="C177" s="7"/>
      <c r="D177" s="7"/>
      <c r="E177" s="7"/>
      <c r="F177" s="7"/>
      <c r="G177" s="15"/>
      <c r="H177" s="7"/>
      <c r="I177" s="7"/>
      <c r="J177" s="7"/>
      <c r="K177" s="7"/>
      <c r="L177" s="7"/>
      <c r="M177" s="7"/>
    </row>
    <row r="178" spans="1:13" s="4" customFormat="1" ht="12">
      <c r="A178" s="15"/>
      <c r="B178" s="7"/>
      <c r="C178" s="7"/>
      <c r="D178" s="7"/>
      <c r="E178" s="7"/>
      <c r="F178" s="7"/>
      <c r="G178" s="15"/>
      <c r="H178" s="7"/>
      <c r="I178" s="7"/>
      <c r="J178" s="7"/>
      <c r="K178" s="7"/>
      <c r="L178" s="7"/>
      <c r="M178" s="7"/>
    </row>
    <row r="179" spans="1:13" s="4" customFormat="1" ht="12">
      <c r="A179" s="15"/>
      <c r="B179" s="7"/>
      <c r="C179" s="7"/>
      <c r="D179" s="7"/>
      <c r="E179" s="7"/>
      <c r="F179" s="7"/>
      <c r="G179" s="15"/>
      <c r="H179" s="7"/>
      <c r="I179" s="7"/>
      <c r="J179" s="7"/>
      <c r="K179" s="7"/>
      <c r="L179" s="7"/>
      <c r="M179" s="7"/>
    </row>
    <row r="180" spans="1:13" s="4" customFormat="1" ht="12">
      <c r="A180" s="15"/>
      <c r="B180" s="7"/>
      <c r="C180" s="7"/>
      <c r="D180" s="7"/>
      <c r="E180" s="7"/>
      <c r="F180" s="7"/>
      <c r="G180" s="15"/>
      <c r="H180" s="7"/>
      <c r="I180" s="7"/>
      <c r="J180" s="7"/>
      <c r="K180" s="7"/>
      <c r="L180" s="7"/>
      <c r="M180" s="7"/>
    </row>
    <row r="181" spans="1:13" s="4" customFormat="1" ht="12">
      <c r="A181" s="15"/>
      <c r="B181" s="7"/>
      <c r="C181" s="7"/>
      <c r="D181" s="7"/>
      <c r="E181" s="7"/>
      <c r="F181" s="7"/>
      <c r="G181" s="15"/>
      <c r="H181" s="7"/>
      <c r="I181" s="7"/>
      <c r="J181" s="7"/>
      <c r="K181" s="7"/>
      <c r="L181" s="7"/>
      <c r="M181" s="7"/>
    </row>
    <row r="182" spans="1:13" s="4" customFormat="1" ht="12">
      <c r="A182" s="15"/>
      <c r="B182" s="7"/>
      <c r="C182" s="7"/>
      <c r="D182" s="7"/>
      <c r="E182" s="7"/>
      <c r="F182" s="7"/>
      <c r="G182" s="15"/>
      <c r="H182" s="7"/>
      <c r="I182" s="7"/>
      <c r="J182" s="7"/>
      <c r="K182" s="7"/>
      <c r="L182" s="7"/>
      <c r="M182" s="7"/>
    </row>
    <row r="183" spans="1:13" s="4" customFormat="1" ht="12">
      <c r="A183" s="15"/>
      <c r="B183" s="7"/>
      <c r="C183" s="7"/>
      <c r="D183" s="7"/>
      <c r="E183" s="7"/>
      <c r="F183" s="7"/>
      <c r="G183" s="15"/>
      <c r="H183" s="7"/>
      <c r="I183" s="7"/>
      <c r="J183" s="7"/>
      <c r="K183" s="7"/>
      <c r="L183" s="7"/>
      <c r="M183" s="7"/>
    </row>
    <row r="184" spans="1:13" s="4" customFormat="1" ht="12">
      <c r="A184" s="15"/>
      <c r="B184" s="7"/>
      <c r="C184" s="7"/>
      <c r="D184" s="7"/>
      <c r="E184" s="7"/>
      <c r="F184" s="7"/>
      <c r="G184" s="15"/>
      <c r="H184" s="7"/>
      <c r="I184" s="7"/>
      <c r="J184" s="7"/>
      <c r="K184" s="7"/>
      <c r="L184" s="7"/>
      <c r="M184" s="7"/>
    </row>
    <row r="185" spans="1:13" s="4" customFormat="1" ht="12">
      <c r="A185" s="15"/>
      <c r="B185" s="7"/>
      <c r="C185" s="7"/>
      <c r="D185" s="7"/>
      <c r="E185" s="7"/>
      <c r="F185" s="7"/>
      <c r="G185" s="15"/>
      <c r="H185" s="7"/>
      <c r="I185" s="7"/>
      <c r="J185" s="7"/>
      <c r="K185" s="7"/>
      <c r="L185" s="7"/>
      <c r="M185" s="7"/>
    </row>
    <row r="186" spans="1:13" s="4" customFormat="1" ht="12">
      <c r="A186" s="15"/>
      <c r="B186" s="7"/>
      <c r="C186" s="7"/>
      <c r="D186" s="7"/>
      <c r="E186" s="7"/>
      <c r="F186" s="7"/>
      <c r="G186" s="15"/>
      <c r="H186" s="7"/>
      <c r="I186" s="7"/>
      <c r="J186" s="7"/>
      <c r="K186" s="7"/>
      <c r="L186" s="7"/>
      <c r="M186" s="7"/>
    </row>
    <row r="187" spans="1:13" s="4" customFormat="1" ht="12">
      <c r="A187" s="15"/>
      <c r="B187" s="7"/>
      <c r="C187" s="7"/>
      <c r="D187" s="7"/>
      <c r="E187" s="7"/>
      <c r="F187" s="7"/>
      <c r="G187" s="15"/>
      <c r="H187" s="7"/>
      <c r="I187" s="7"/>
      <c r="J187" s="7"/>
      <c r="K187" s="7"/>
      <c r="L187" s="7"/>
      <c r="M187" s="7"/>
    </row>
    <row r="188" spans="1:13" s="4" customFormat="1" ht="12">
      <c r="A188" s="15"/>
      <c r="B188" s="7"/>
      <c r="C188" s="7"/>
      <c r="D188" s="7"/>
      <c r="E188" s="7"/>
      <c r="F188" s="7"/>
      <c r="G188" s="15"/>
      <c r="H188" s="7"/>
      <c r="I188" s="7"/>
      <c r="J188" s="7"/>
      <c r="K188" s="7"/>
      <c r="L188" s="7"/>
      <c r="M188" s="7"/>
    </row>
    <row r="189" spans="1:13" s="4" customFormat="1" ht="12">
      <c r="A189" s="15"/>
      <c r="B189" s="7"/>
      <c r="C189" s="7"/>
      <c r="D189" s="7"/>
      <c r="E189" s="7"/>
      <c r="F189" s="7"/>
      <c r="G189" s="15"/>
      <c r="H189" s="7"/>
      <c r="I189" s="7"/>
      <c r="J189" s="7"/>
      <c r="K189" s="7"/>
      <c r="L189" s="7"/>
      <c r="M189" s="7"/>
    </row>
    <row r="190" spans="1:13" s="4" customFormat="1" ht="12">
      <c r="A190" s="15"/>
      <c r="B190" s="7"/>
      <c r="C190" s="7"/>
      <c r="D190" s="7"/>
      <c r="E190" s="7"/>
      <c r="F190" s="7"/>
      <c r="G190" s="15"/>
      <c r="H190" s="7"/>
      <c r="I190" s="7"/>
      <c r="J190" s="7"/>
      <c r="K190" s="7"/>
      <c r="L190" s="7"/>
      <c r="M190" s="7"/>
    </row>
    <row r="191" spans="1:13" s="4" customFormat="1" ht="12">
      <c r="A191" s="15"/>
      <c r="B191" s="7"/>
      <c r="C191" s="7"/>
      <c r="D191" s="7"/>
      <c r="E191" s="7"/>
      <c r="F191" s="7"/>
      <c r="G191" s="15"/>
      <c r="H191" s="7"/>
      <c r="I191" s="7"/>
      <c r="J191" s="7"/>
      <c r="K191" s="7"/>
      <c r="L191" s="7"/>
      <c r="M191" s="7"/>
    </row>
    <row r="192" spans="1:13" s="4" customFormat="1" ht="12">
      <c r="A192" s="15"/>
      <c r="B192" s="7"/>
      <c r="C192" s="7"/>
      <c r="D192" s="7"/>
      <c r="E192" s="7"/>
      <c r="F192" s="7"/>
      <c r="G192" s="15"/>
      <c r="H192" s="7"/>
      <c r="I192" s="7"/>
      <c r="J192" s="7"/>
      <c r="K192" s="7"/>
      <c r="L192" s="7"/>
      <c r="M192" s="7"/>
    </row>
    <row r="193" spans="1:13" s="4" customFormat="1" ht="12">
      <c r="A193" s="15"/>
      <c r="B193" s="7"/>
      <c r="C193" s="7"/>
      <c r="D193" s="7"/>
      <c r="E193" s="7"/>
      <c r="F193" s="7"/>
      <c r="G193" s="15"/>
      <c r="H193" s="7"/>
      <c r="I193" s="7"/>
      <c r="J193" s="7"/>
      <c r="K193" s="7"/>
      <c r="L193" s="7"/>
      <c r="M193" s="7"/>
    </row>
    <row r="194" spans="1:13" s="4" customFormat="1" ht="12">
      <c r="A194" s="15"/>
      <c r="B194" s="7"/>
      <c r="C194" s="7"/>
      <c r="D194" s="7"/>
      <c r="E194" s="7"/>
      <c r="F194" s="7"/>
      <c r="G194" s="15"/>
      <c r="H194" s="13"/>
      <c r="I194" s="13"/>
      <c r="J194" s="13"/>
      <c r="K194" s="13"/>
      <c r="L194" s="13"/>
      <c r="M194" s="13"/>
    </row>
  </sheetData>
  <sheetProtection/>
  <mergeCells count="50">
    <mergeCell ref="A1:M2"/>
    <mergeCell ref="H6:H12"/>
    <mergeCell ref="H14:H20"/>
    <mergeCell ref="A14:A20"/>
    <mergeCell ref="A6:A12"/>
    <mergeCell ref="A22:A28"/>
    <mergeCell ref="A3:K3"/>
    <mergeCell ref="G6:G84"/>
    <mergeCell ref="H66:H71"/>
    <mergeCell ref="L80:M80"/>
    <mergeCell ref="A30:A36"/>
    <mergeCell ref="H55:M55"/>
    <mergeCell ref="H46:H52"/>
    <mergeCell ref="H38:H44"/>
    <mergeCell ref="H58:H63"/>
    <mergeCell ref="A54:A60"/>
    <mergeCell ref="A62:A68"/>
    <mergeCell ref="I63:M63"/>
    <mergeCell ref="L5:M5"/>
    <mergeCell ref="E5:F5"/>
    <mergeCell ref="I39:M39"/>
    <mergeCell ref="H30:H36"/>
    <mergeCell ref="B29:F29"/>
    <mergeCell ref="L65:M65"/>
    <mergeCell ref="I29:M29"/>
    <mergeCell ref="L57:M57"/>
    <mergeCell ref="B21:F21"/>
    <mergeCell ref="H22:H28"/>
    <mergeCell ref="H74:H77"/>
    <mergeCell ref="H88:M88"/>
    <mergeCell ref="I38:M38"/>
    <mergeCell ref="I37:M37"/>
    <mergeCell ref="H81:H82"/>
    <mergeCell ref="H54:M54"/>
    <mergeCell ref="A78:A84"/>
    <mergeCell ref="A38:A44"/>
    <mergeCell ref="A46:A52"/>
    <mergeCell ref="L73:M73"/>
    <mergeCell ref="L81:L82"/>
    <mergeCell ref="K81:K82"/>
    <mergeCell ref="J81:J82"/>
    <mergeCell ref="M81:M82"/>
    <mergeCell ref="I81:I82"/>
    <mergeCell ref="A70:A76"/>
    <mergeCell ref="H90:M90"/>
    <mergeCell ref="H89:M89"/>
    <mergeCell ref="H85:M85"/>
    <mergeCell ref="H86:M86"/>
    <mergeCell ref="H87:M87"/>
    <mergeCell ref="H84:M84"/>
  </mergeCells>
  <printOptions gridLines="1" horizontalCentered="1"/>
  <pageMargins left="0" right="0" top="0" bottom="0" header="0" footer="0"/>
  <pageSetup fitToHeight="1" fitToWidth="1" horizontalDpi="600" verticalDpi="600" orientation="portrait" scale="63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B93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11.83203125" style="0" bestFit="1" customWidth="1"/>
    <col min="2" max="2" width="22.33203125" style="0" bestFit="1" customWidth="1"/>
  </cols>
  <sheetData>
    <row r="1" spans="1:2" ht="11.25">
      <c r="A1" s="1" t="s">
        <v>5</v>
      </c>
      <c r="B1" s="1" t="s">
        <v>6</v>
      </c>
    </row>
    <row r="2" spans="1:2" ht="11.25">
      <c r="A2" s="1" t="s">
        <v>7</v>
      </c>
      <c r="B2" s="1" t="s">
        <v>8</v>
      </c>
    </row>
    <row r="3" spans="1:2" ht="11.25">
      <c r="A3" s="1" t="s">
        <v>9</v>
      </c>
      <c r="B3" s="1" t="s">
        <v>10</v>
      </c>
    </row>
    <row r="4" spans="1:2" ht="11.25">
      <c r="A4" s="1" t="s">
        <v>11</v>
      </c>
      <c r="B4" s="1" t="s">
        <v>12</v>
      </c>
    </row>
    <row r="5" spans="1:2" ht="11.25">
      <c r="A5" s="1" t="s">
        <v>13</v>
      </c>
      <c r="B5" s="1" t="s">
        <v>14</v>
      </c>
    </row>
    <row r="6" spans="1:2" ht="11.25">
      <c r="A6" s="1" t="s">
        <v>15</v>
      </c>
      <c r="B6" s="1" t="s">
        <v>16</v>
      </c>
    </row>
    <row r="7" spans="1:2" ht="11.25">
      <c r="A7" s="1" t="s">
        <v>17</v>
      </c>
      <c r="B7" s="1" t="s">
        <v>18</v>
      </c>
    </row>
    <row r="8" spans="1:2" ht="11.25">
      <c r="A8" s="1" t="s">
        <v>19</v>
      </c>
      <c r="B8" s="2" t="s">
        <v>183</v>
      </c>
    </row>
    <row r="9" spans="1:2" ht="11.25">
      <c r="A9" s="1" t="s">
        <v>20</v>
      </c>
      <c r="B9" s="1" t="s">
        <v>21</v>
      </c>
    </row>
    <row r="10" spans="1:2" ht="11.25">
      <c r="A10" s="1" t="s">
        <v>22</v>
      </c>
      <c r="B10" s="1" t="s">
        <v>23</v>
      </c>
    </row>
    <row r="11" spans="1:2" ht="11.25">
      <c r="A11" s="1" t="s">
        <v>24</v>
      </c>
      <c r="B11" s="1" t="s">
        <v>25</v>
      </c>
    </row>
    <row r="12" spans="1:2" ht="11.25">
      <c r="A12" s="1" t="s">
        <v>26</v>
      </c>
      <c r="B12" s="1" t="s">
        <v>27</v>
      </c>
    </row>
    <row r="13" spans="1:2" ht="11.25">
      <c r="A13" s="1" t="s">
        <v>28</v>
      </c>
      <c r="B13" s="1" t="s">
        <v>29</v>
      </c>
    </row>
    <row r="14" spans="1:2" ht="11.25">
      <c r="A14" s="1" t="s">
        <v>30</v>
      </c>
      <c r="B14" s="1" t="s">
        <v>31</v>
      </c>
    </row>
    <row r="15" spans="1:2" ht="11.25">
      <c r="A15" s="1" t="s">
        <v>32</v>
      </c>
      <c r="B15" s="1" t="s">
        <v>33</v>
      </c>
    </row>
    <row r="16" spans="1:2" ht="11.25">
      <c r="A16" s="1" t="s">
        <v>34</v>
      </c>
      <c r="B16" s="1" t="s">
        <v>35</v>
      </c>
    </row>
    <row r="17" spans="1:2" ht="11.25">
      <c r="A17" s="1" t="s">
        <v>36</v>
      </c>
      <c r="B17" s="1" t="s">
        <v>37</v>
      </c>
    </row>
    <row r="18" spans="1:2" ht="11.25">
      <c r="A18" s="1" t="s">
        <v>38</v>
      </c>
      <c r="B18" s="1" t="s">
        <v>39</v>
      </c>
    </row>
    <row r="19" spans="1:2" ht="11.25">
      <c r="A19" s="1" t="s">
        <v>40</v>
      </c>
      <c r="B19" s="1" t="s">
        <v>41</v>
      </c>
    </row>
    <row r="20" spans="1:2" ht="11.25">
      <c r="A20" s="1" t="s">
        <v>42</v>
      </c>
      <c r="B20" s="1" t="s">
        <v>43</v>
      </c>
    </row>
    <row r="21" spans="1:2" ht="11.25">
      <c r="A21" s="1" t="s">
        <v>44</v>
      </c>
      <c r="B21" s="1" t="s">
        <v>45</v>
      </c>
    </row>
    <row r="22" spans="1:2" ht="11.25">
      <c r="A22" s="1" t="s">
        <v>46</v>
      </c>
      <c r="B22" s="1" t="s">
        <v>47</v>
      </c>
    </row>
    <row r="23" spans="1:2" ht="11.25">
      <c r="A23" s="1" t="s">
        <v>48</v>
      </c>
      <c r="B23" s="1" t="s">
        <v>49</v>
      </c>
    </row>
    <row r="24" spans="1:2" ht="11.25">
      <c r="A24" s="1" t="s">
        <v>50</v>
      </c>
      <c r="B24" s="1" t="s">
        <v>51</v>
      </c>
    </row>
    <row r="25" spans="1:2" ht="11.25">
      <c r="A25" s="1" t="s">
        <v>52</v>
      </c>
      <c r="B25" s="1" t="s">
        <v>53</v>
      </c>
    </row>
    <row r="26" spans="1:2" ht="11.25">
      <c r="A26" s="1" t="s">
        <v>54</v>
      </c>
      <c r="B26" s="1" t="s">
        <v>55</v>
      </c>
    </row>
    <row r="27" spans="1:2" ht="11.25">
      <c r="A27" s="1" t="s">
        <v>56</v>
      </c>
      <c r="B27" s="1" t="s">
        <v>57</v>
      </c>
    </row>
    <row r="28" spans="1:2" ht="11.25">
      <c r="A28" s="1" t="s">
        <v>58</v>
      </c>
      <c r="B28" s="1" t="s">
        <v>59</v>
      </c>
    </row>
    <row r="29" spans="1:2" ht="11.25">
      <c r="A29" s="1" t="s">
        <v>60</v>
      </c>
      <c r="B29" s="1" t="s">
        <v>61</v>
      </c>
    </row>
    <row r="30" spans="1:2" ht="11.25">
      <c r="A30" s="1" t="s">
        <v>62</v>
      </c>
      <c r="B30" s="1" t="s">
        <v>63</v>
      </c>
    </row>
    <row r="31" spans="1:2" ht="11.25">
      <c r="A31" s="1" t="s">
        <v>64</v>
      </c>
      <c r="B31" s="1" t="s">
        <v>65</v>
      </c>
    </row>
    <row r="32" spans="1:2" ht="11.25">
      <c r="A32" s="1" t="s">
        <v>66</v>
      </c>
      <c r="B32" s="1" t="s">
        <v>67</v>
      </c>
    </row>
    <row r="33" spans="1:2" ht="11.25">
      <c r="A33" s="1" t="s">
        <v>68</v>
      </c>
      <c r="B33" s="1" t="s">
        <v>69</v>
      </c>
    </row>
    <row r="34" spans="1:2" ht="11.25">
      <c r="A34" s="1" t="s">
        <v>70</v>
      </c>
      <c r="B34" s="1" t="s">
        <v>71</v>
      </c>
    </row>
    <row r="35" spans="1:2" ht="11.25">
      <c r="A35" s="1" t="s">
        <v>1</v>
      </c>
      <c r="B35" s="1" t="s">
        <v>72</v>
      </c>
    </row>
    <row r="36" spans="1:2" ht="11.25">
      <c r="A36" s="1" t="s">
        <v>2</v>
      </c>
      <c r="B36" s="1" t="s">
        <v>73</v>
      </c>
    </row>
    <row r="37" spans="1:2" ht="11.25">
      <c r="A37" s="1" t="s">
        <v>3</v>
      </c>
      <c r="B37" s="1" t="s">
        <v>74</v>
      </c>
    </row>
    <row r="38" spans="1:2" ht="11.25">
      <c r="A38" s="1" t="s">
        <v>4</v>
      </c>
      <c r="B38" s="1" t="s">
        <v>75</v>
      </c>
    </row>
    <row r="39" spans="1:2" ht="11.25">
      <c r="A39" s="1" t="s">
        <v>76</v>
      </c>
      <c r="B39" s="1" t="s">
        <v>77</v>
      </c>
    </row>
    <row r="40" spans="1:2" ht="11.25">
      <c r="A40" s="1" t="s">
        <v>78</v>
      </c>
      <c r="B40" s="1" t="s">
        <v>79</v>
      </c>
    </row>
    <row r="41" spans="1:2" ht="11.25">
      <c r="A41" s="1" t="s">
        <v>80</v>
      </c>
      <c r="B41" s="1" t="s">
        <v>81</v>
      </c>
    </row>
    <row r="42" spans="1:2" ht="11.25">
      <c r="A42" s="1" t="s">
        <v>82</v>
      </c>
      <c r="B42" s="1" t="s">
        <v>83</v>
      </c>
    </row>
    <row r="43" spans="1:2" ht="11.25">
      <c r="A43" s="1" t="s">
        <v>84</v>
      </c>
      <c r="B43" s="1" t="s">
        <v>85</v>
      </c>
    </row>
    <row r="44" spans="1:2" ht="11.25">
      <c r="A44" s="1" t="s">
        <v>86</v>
      </c>
      <c r="B44" s="1" t="s">
        <v>87</v>
      </c>
    </row>
    <row r="45" spans="1:2" ht="11.25">
      <c r="A45" s="1" t="s">
        <v>88</v>
      </c>
      <c r="B45" s="1" t="s">
        <v>89</v>
      </c>
    </row>
    <row r="46" spans="1:2" ht="11.25">
      <c r="A46" s="1" t="s">
        <v>90</v>
      </c>
      <c r="B46" s="1" t="s">
        <v>79</v>
      </c>
    </row>
    <row r="47" spans="1:2" ht="11.25">
      <c r="A47" s="1" t="s">
        <v>91</v>
      </c>
      <c r="B47" s="1" t="s">
        <v>92</v>
      </c>
    </row>
    <row r="48" spans="1:2" ht="11.25">
      <c r="A48" s="1" t="s">
        <v>93</v>
      </c>
      <c r="B48" s="1" t="s">
        <v>94</v>
      </c>
    </row>
    <row r="49" spans="1:2" ht="11.25">
      <c r="A49" s="1" t="s">
        <v>95</v>
      </c>
      <c r="B49" s="1" t="s">
        <v>96</v>
      </c>
    </row>
    <row r="50" spans="1:2" ht="11.25">
      <c r="A50" s="1" t="s">
        <v>97</v>
      </c>
      <c r="B50" s="1" t="s">
        <v>98</v>
      </c>
    </row>
    <row r="51" spans="1:2" ht="11.25">
      <c r="A51" s="1" t="s">
        <v>99</v>
      </c>
      <c r="B51" s="1" t="s">
        <v>100</v>
      </c>
    </row>
    <row r="52" spans="1:2" ht="11.25">
      <c r="A52" s="1" t="s">
        <v>101</v>
      </c>
      <c r="B52" s="1" t="s">
        <v>102</v>
      </c>
    </row>
    <row r="53" spans="1:2" ht="11.25">
      <c r="A53" s="1" t="s">
        <v>103</v>
      </c>
      <c r="B53" s="1" t="s">
        <v>104</v>
      </c>
    </row>
    <row r="54" spans="1:2" ht="11.25">
      <c r="A54" s="1" t="s">
        <v>155</v>
      </c>
      <c r="B54" s="1" t="s">
        <v>156</v>
      </c>
    </row>
    <row r="55" spans="1:2" ht="11.25">
      <c r="A55" s="1" t="s">
        <v>157</v>
      </c>
      <c r="B55" s="1" t="s">
        <v>158</v>
      </c>
    </row>
    <row r="56" spans="1:2" ht="11.25">
      <c r="A56" s="1" t="s">
        <v>159</v>
      </c>
      <c r="B56" s="1" t="s">
        <v>160</v>
      </c>
    </row>
    <row r="57" spans="1:2" ht="11.25">
      <c r="A57" s="1" t="s">
        <v>161</v>
      </c>
      <c r="B57" s="1" t="s">
        <v>162</v>
      </c>
    </row>
    <row r="58" spans="1:2" ht="11.25">
      <c r="A58" s="1" t="s">
        <v>105</v>
      </c>
      <c r="B58" s="1" t="s">
        <v>106</v>
      </c>
    </row>
    <row r="59" spans="1:2" ht="11.25">
      <c r="A59" s="1" t="s">
        <v>107</v>
      </c>
      <c r="B59" s="1" t="s">
        <v>108</v>
      </c>
    </row>
    <row r="60" spans="1:2" ht="11.25">
      <c r="A60" s="1" t="s">
        <v>109</v>
      </c>
      <c r="B60" s="1" t="s">
        <v>110</v>
      </c>
    </row>
    <row r="61" spans="1:2" ht="11.25">
      <c r="A61" s="1" t="s">
        <v>111</v>
      </c>
      <c r="B61" s="1" t="s">
        <v>112</v>
      </c>
    </row>
    <row r="62" spans="1:2" ht="11.25">
      <c r="A62" s="1" t="s">
        <v>113</v>
      </c>
      <c r="B62" s="1" t="s">
        <v>114</v>
      </c>
    </row>
    <row r="63" spans="1:2" ht="11.25">
      <c r="A63" s="1" t="s">
        <v>115</v>
      </c>
      <c r="B63" s="1" t="s">
        <v>116</v>
      </c>
    </row>
    <row r="64" spans="1:2" ht="11.25">
      <c r="A64" s="1" t="s">
        <v>117</v>
      </c>
      <c r="B64" s="1" t="s">
        <v>118</v>
      </c>
    </row>
    <row r="65" spans="1:2" ht="11.25">
      <c r="A65" s="1" t="s">
        <v>119</v>
      </c>
      <c r="B65" s="1" t="s">
        <v>120</v>
      </c>
    </row>
    <row r="66" spans="1:2" ht="11.25">
      <c r="A66" s="1" t="s">
        <v>121</v>
      </c>
      <c r="B66" s="1" t="s">
        <v>122</v>
      </c>
    </row>
    <row r="67" spans="1:2" ht="11.25">
      <c r="A67" s="1" t="s">
        <v>123</v>
      </c>
      <c r="B67" s="1" t="s">
        <v>124</v>
      </c>
    </row>
    <row r="68" spans="1:2" ht="11.25">
      <c r="A68" s="1" t="s">
        <v>125</v>
      </c>
      <c r="B68" s="1" t="s">
        <v>126</v>
      </c>
    </row>
    <row r="69" spans="1:2" ht="11.25">
      <c r="A69" s="1" t="s">
        <v>163</v>
      </c>
      <c r="B69" s="1" t="s">
        <v>164</v>
      </c>
    </row>
    <row r="70" spans="1:2" ht="11.25">
      <c r="A70" s="1" t="s">
        <v>165</v>
      </c>
      <c r="B70" s="1" t="s">
        <v>166</v>
      </c>
    </row>
    <row r="71" spans="1:2" ht="11.25">
      <c r="A71" s="1" t="s">
        <v>167</v>
      </c>
      <c r="B71" s="1" t="s">
        <v>168</v>
      </c>
    </row>
    <row r="72" spans="1:2" ht="11.25">
      <c r="A72" s="1" t="s">
        <v>169</v>
      </c>
      <c r="B72" s="1" t="s">
        <v>170</v>
      </c>
    </row>
    <row r="73" spans="1:2" ht="11.25">
      <c r="A73" s="1" t="s">
        <v>0</v>
      </c>
      <c r="B73" s="1" t="s">
        <v>127</v>
      </c>
    </row>
    <row r="74" spans="1:2" ht="11.25">
      <c r="A74" s="1" t="s">
        <v>128</v>
      </c>
      <c r="B74" s="1" t="s">
        <v>129</v>
      </c>
    </row>
    <row r="75" spans="1:2" ht="11.25">
      <c r="A75" s="1" t="s">
        <v>130</v>
      </c>
      <c r="B75" s="1" t="s">
        <v>131</v>
      </c>
    </row>
    <row r="76" spans="1:2" ht="11.25">
      <c r="A76" s="1" t="s">
        <v>132</v>
      </c>
      <c r="B76" s="1" t="s">
        <v>133</v>
      </c>
    </row>
    <row r="77" spans="1:2" ht="11.25">
      <c r="A77" s="1" t="s">
        <v>134</v>
      </c>
      <c r="B77" s="1" t="s">
        <v>135</v>
      </c>
    </row>
    <row r="78" spans="1:2" ht="11.25">
      <c r="A78" s="1" t="s">
        <v>136</v>
      </c>
      <c r="B78" s="1" t="s">
        <v>137</v>
      </c>
    </row>
    <row r="79" spans="1:2" ht="11.25">
      <c r="A79" s="1" t="s">
        <v>171</v>
      </c>
      <c r="B79" s="1" t="s">
        <v>172</v>
      </c>
    </row>
    <row r="80" spans="1:2" ht="11.25">
      <c r="A80" s="1" t="s">
        <v>173</v>
      </c>
      <c r="B80" s="1" t="s">
        <v>174</v>
      </c>
    </row>
    <row r="81" spans="1:2" ht="11.25">
      <c r="A81" s="1" t="s">
        <v>175</v>
      </c>
      <c r="B81" s="1" t="s">
        <v>176</v>
      </c>
    </row>
    <row r="82" spans="1:2" ht="11.25">
      <c r="A82" s="1" t="s">
        <v>177</v>
      </c>
      <c r="B82" s="1" t="s">
        <v>178</v>
      </c>
    </row>
    <row r="83" spans="1:2" ht="11.25">
      <c r="A83" s="1" t="s">
        <v>138</v>
      </c>
      <c r="B83" s="1" t="s">
        <v>139</v>
      </c>
    </row>
    <row r="84" spans="1:2" ht="11.25">
      <c r="A84" s="1" t="s">
        <v>140</v>
      </c>
      <c r="B84" s="1" t="s">
        <v>141</v>
      </c>
    </row>
    <row r="85" spans="1:2" ht="11.25">
      <c r="A85" s="1" t="s">
        <v>142</v>
      </c>
      <c r="B85" s="1" t="s">
        <v>143</v>
      </c>
    </row>
    <row r="86" spans="1:2" ht="11.25">
      <c r="A86" s="1" t="s">
        <v>144</v>
      </c>
      <c r="B86" s="1" t="s">
        <v>145</v>
      </c>
    </row>
    <row r="87" spans="1:2" ht="11.25">
      <c r="A87" s="1" t="s">
        <v>146</v>
      </c>
      <c r="B87" s="1" t="s">
        <v>147</v>
      </c>
    </row>
    <row r="88" spans="1:2" ht="11.25">
      <c r="A88" s="1" t="s">
        <v>148</v>
      </c>
      <c r="B88" s="1" t="s">
        <v>110</v>
      </c>
    </row>
    <row r="89" spans="1:2" ht="11.25">
      <c r="A89" s="1" t="s">
        <v>149</v>
      </c>
      <c r="B89" s="1" t="s">
        <v>150</v>
      </c>
    </row>
    <row r="90" spans="1:2" ht="11.25">
      <c r="A90" s="1" t="s">
        <v>151</v>
      </c>
      <c r="B90" s="1" t="s">
        <v>152</v>
      </c>
    </row>
    <row r="91" spans="1:2" ht="11.25">
      <c r="A91" s="1" t="s">
        <v>179</v>
      </c>
      <c r="B91" s="1" t="s">
        <v>180</v>
      </c>
    </row>
    <row r="92" spans="1:2" ht="11.25">
      <c r="A92" s="1" t="s">
        <v>181</v>
      </c>
      <c r="B92" s="1" t="s">
        <v>182</v>
      </c>
    </row>
    <row r="93" spans="1:2" ht="11.25">
      <c r="A93" s="1" t="s">
        <v>153</v>
      </c>
      <c r="B93" s="1" t="s">
        <v>154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E66"/>
  <sheetViews>
    <sheetView zoomScalePageLayoutView="0" workbookViewId="0" topLeftCell="A4">
      <selection activeCell="N11" sqref="N11"/>
    </sheetView>
  </sheetViews>
  <sheetFormatPr defaultColWidth="9.33203125" defaultRowHeight="11.25"/>
  <cols>
    <col min="1" max="1" width="23.16015625" style="0" bestFit="1" customWidth="1"/>
    <col min="4" max="4" width="11.33203125" style="0" customWidth="1"/>
    <col min="7" max="7" width="8.83203125" style="0" customWidth="1"/>
    <col min="9" max="9" width="11.66015625" style="0" customWidth="1"/>
    <col min="10" max="10" width="19.33203125" style="0" customWidth="1"/>
    <col min="11" max="11" width="20.83203125" style="0" customWidth="1"/>
    <col min="12" max="83" width="9.33203125" style="46" customWidth="1"/>
  </cols>
  <sheetData>
    <row r="1" spans="1:11" ht="18">
      <c r="A1" s="538" t="s">
        <v>204</v>
      </c>
      <c r="B1" s="539"/>
      <c r="C1" s="539"/>
      <c r="D1" s="539"/>
      <c r="E1" s="539"/>
      <c r="F1" s="539"/>
      <c r="G1" s="539"/>
      <c r="H1" s="539"/>
      <c r="I1" s="539"/>
      <c r="J1" s="539"/>
      <c r="K1" s="540"/>
    </row>
    <row r="2" spans="1:11" ht="18">
      <c r="A2" s="541" t="s">
        <v>320</v>
      </c>
      <c r="B2" s="542"/>
      <c r="C2" s="542"/>
      <c r="D2" s="542"/>
      <c r="E2" s="542"/>
      <c r="F2" s="542"/>
      <c r="G2" s="542"/>
      <c r="H2" s="542"/>
      <c r="I2" s="542"/>
      <c r="J2" s="542"/>
      <c r="K2" s="543"/>
    </row>
    <row r="3" spans="1:11" ht="18">
      <c r="A3" s="201"/>
      <c r="B3" s="202"/>
      <c r="C3" s="202"/>
      <c r="D3" s="202"/>
      <c r="E3" s="202"/>
      <c r="F3" s="136"/>
      <c r="G3" s="202"/>
      <c r="H3" s="202"/>
      <c r="I3" s="202"/>
      <c r="J3" s="202"/>
      <c r="K3" s="203"/>
    </row>
    <row r="4" spans="1:11" ht="20.25">
      <c r="A4" s="544" t="s">
        <v>205</v>
      </c>
      <c r="B4" s="545"/>
      <c r="C4" s="545"/>
      <c r="D4" s="545"/>
      <c r="E4" s="545"/>
      <c r="F4" s="545"/>
      <c r="G4" s="545"/>
      <c r="H4" s="545"/>
      <c r="I4" s="545"/>
      <c r="J4" s="545"/>
      <c r="K4" s="546"/>
    </row>
    <row r="5" spans="1:11" ht="12.75">
      <c r="A5" s="137"/>
      <c r="B5" s="89"/>
      <c r="C5" s="138"/>
      <c r="D5" s="138"/>
      <c r="E5" s="138"/>
      <c r="F5" s="139"/>
      <c r="G5" s="139"/>
      <c r="H5" s="89"/>
      <c r="I5" s="140"/>
      <c r="J5" s="141"/>
      <c r="K5" s="142"/>
    </row>
    <row r="6" spans="1:11" ht="13.5" thickBot="1">
      <c r="A6" s="143"/>
      <c r="B6" s="547" t="s">
        <v>206</v>
      </c>
      <c r="C6" s="547"/>
      <c r="D6" s="547"/>
      <c r="E6" s="144" t="s">
        <v>207</v>
      </c>
      <c r="F6" s="145" t="s">
        <v>208</v>
      </c>
      <c r="G6" s="146"/>
      <c r="H6" s="145" t="s">
        <v>209</v>
      </c>
      <c r="I6" s="147" t="s">
        <v>210</v>
      </c>
      <c r="J6" s="147" t="s">
        <v>211</v>
      </c>
      <c r="K6" s="148"/>
    </row>
    <row r="7" spans="1:11" ht="16.5" thickTop="1">
      <c r="A7" s="329"/>
      <c r="B7" s="548" t="str">
        <f>+'Winston Division'!$A$4</f>
        <v>Is It In?</v>
      </c>
      <c r="C7" s="548"/>
      <c r="D7" s="548"/>
      <c r="E7" s="150">
        <v>12</v>
      </c>
      <c r="F7" s="150">
        <v>0</v>
      </c>
      <c r="G7" s="151"/>
      <c r="H7" s="150">
        <f>+'Winston Division'!$N$17-11-13</f>
        <v>136</v>
      </c>
      <c r="I7" s="182">
        <f>+'Winston Division'!$O$17-5-3</f>
        <v>56</v>
      </c>
      <c r="J7" s="345">
        <f>+'Winston Division'!$Q$17</f>
        <v>2.5223214285714284</v>
      </c>
      <c r="K7" s="152"/>
    </row>
    <row r="8" spans="1:11" ht="15.75">
      <c r="A8" s="330"/>
      <c r="B8" s="548" t="str">
        <f>+'Winston Division'!$A$20</f>
        <v>Beers &amp; Spears</v>
      </c>
      <c r="C8" s="548"/>
      <c r="D8" s="548"/>
      <c r="E8" s="150">
        <v>8</v>
      </c>
      <c r="F8" s="150">
        <v>4</v>
      </c>
      <c r="G8" s="151"/>
      <c r="H8" s="150">
        <f>+'Winston Division'!$N$33-12-13</f>
        <v>110</v>
      </c>
      <c r="I8" s="182">
        <f>+'Winston Division'!$O$33-4-3</f>
        <v>82</v>
      </c>
      <c r="J8" s="345">
        <f>+'Winston Division'!$Q$33</f>
        <v>2.1205357142857144</v>
      </c>
      <c r="K8" s="154"/>
    </row>
    <row r="9" spans="1:11" ht="15.75">
      <c r="A9" s="330"/>
      <c r="B9" s="548" t="str">
        <f>+'Winston Division'!$A$36</f>
        <v>Rumple Steel Tips</v>
      </c>
      <c r="C9" s="548"/>
      <c r="D9" s="548"/>
      <c r="E9" s="150">
        <v>8</v>
      </c>
      <c r="F9" s="150">
        <v>4</v>
      </c>
      <c r="G9" s="151"/>
      <c r="H9" s="150">
        <f>+'Winston Division'!$N$49-6-9</f>
        <v>103</v>
      </c>
      <c r="I9" s="182">
        <f>+'Winston Division'!$O$49-10-7</f>
        <v>89</v>
      </c>
      <c r="J9" s="345">
        <f>+'Winston Division'!$Q$49</f>
        <v>1.8392857142857142</v>
      </c>
      <c r="K9" s="155"/>
    </row>
    <row r="10" spans="1:11" ht="15.75">
      <c r="A10" s="330"/>
      <c r="B10" s="548" t="str">
        <f>+'Winston Division'!$A$68</f>
        <v>Wires Away</v>
      </c>
      <c r="C10" s="548"/>
      <c r="D10" s="548"/>
      <c r="E10" s="150">
        <v>5</v>
      </c>
      <c r="F10" s="150">
        <v>7</v>
      </c>
      <c r="G10" s="151"/>
      <c r="H10" s="150">
        <f>+'Winston Division'!$N$81-10-13</f>
        <v>96</v>
      </c>
      <c r="I10" s="182">
        <f>+'Winston Division'!$O$81-6-3</f>
        <v>96</v>
      </c>
      <c r="J10" s="345">
        <f>+'Winston Division'!$Q$81</f>
        <v>1.7053571428571428</v>
      </c>
      <c r="K10" s="155"/>
    </row>
    <row r="11" spans="1:11" ht="15.75">
      <c r="A11" s="330"/>
      <c r="B11" s="548" t="str">
        <f>+'Winston Division'!$A$84</f>
        <v>The Fletchers</v>
      </c>
      <c r="C11" s="548"/>
      <c r="D11" s="548"/>
      <c r="E11" s="150">
        <v>4</v>
      </c>
      <c r="F11" s="150">
        <v>8</v>
      </c>
      <c r="G11" s="151"/>
      <c r="H11" s="150">
        <f>+'Winston Division'!$N$97-8-14</f>
        <v>84</v>
      </c>
      <c r="I11" s="182">
        <f>+'Winston Division'!$O$97-8-2</f>
        <v>108</v>
      </c>
      <c r="J11" s="345">
        <f>+'Winston Division'!$Q$97</f>
        <v>1.6919642857142858</v>
      </c>
      <c r="K11" s="155"/>
    </row>
    <row r="12" spans="1:11" ht="15.75">
      <c r="A12" s="330"/>
      <c r="B12" s="548" t="str">
        <f>+'Winston Division'!$A$52</f>
        <v>M3</v>
      </c>
      <c r="C12" s="548"/>
      <c r="D12" s="548"/>
      <c r="E12" s="150">
        <v>4</v>
      </c>
      <c r="F12" s="150">
        <v>8</v>
      </c>
      <c r="G12" s="151"/>
      <c r="H12" s="150">
        <f>+'Winston Division'!$N$65-11-6</f>
        <v>83</v>
      </c>
      <c r="I12" s="182">
        <f>+'Winston Division'!$O$65-5-10</f>
        <v>109</v>
      </c>
      <c r="J12" s="345">
        <f>+'Winston Division'!$Q$65</f>
        <v>1.5669642857142858</v>
      </c>
      <c r="K12" s="155"/>
    </row>
    <row r="13" spans="1:11" ht="15.75">
      <c r="A13" s="153"/>
      <c r="B13" s="548" t="str">
        <f>+'Winston Division'!$A$100</f>
        <v>Who's Next?</v>
      </c>
      <c r="C13" s="548"/>
      <c r="D13" s="548"/>
      <c r="E13" s="150">
        <v>1</v>
      </c>
      <c r="F13" s="150">
        <v>11</v>
      </c>
      <c r="G13" s="151"/>
      <c r="H13" s="150">
        <f>+'Winston Division'!$N$113-6-10</f>
        <v>56</v>
      </c>
      <c r="I13" s="182">
        <f>+'Winston Division'!$O$113-10-6</f>
        <v>136</v>
      </c>
      <c r="J13" s="345">
        <f>+'Winston Division'!$Q$113</f>
        <v>1.0535714285714286</v>
      </c>
      <c r="K13" s="155"/>
    </row>
    <row r="14" spans="1:11" ht="12.75">
      <c r="A14" s="153"/>
      <c r="B14" s="136"/>
      <c r="C14" s="136"/>
      <c r="D14" s="136"/>
      <c r="E14" s="156"/>
      <c r="F14" s="156"/>
      <c r="G14" s="157"/>
      <c r="H14" s="156"/>
      <c r="I14" s="156"/>
      <c r="J14" s="158"/>
      <c r="K14" s="155"/>
    </row>
    <row r="15" spans="1:11" ht="12.75">
      <c r="A15" s="153"/>
      <c r="B15" s="89"/>
      <c r="C15" s="89"/>
      <c r="D15" s="89"/>
      <c r="E15" s="89"/>
      <c r="F15" s="89"/>
      <c r="G15" s="89"/>
      <c r="H15" s="89"/>
      <c r="I15" s="89"/>
      <c r="J15" s="89"/>
      <c r="K15" s="155"/>
    </row>
    <row r="16" spans="1:11" ht="20.25">
      <c r="A16" s="550" t="s">
        <v>212</v>
      </c>
      <c r="B16" s="551"/>
      <c r="C16" s="551"/>
      <c r="D16" s="551"/>
      <c r="E16" s="551"/>
      <c r="F16" s="551"/>
      <c r="G16" s="551"/>
      <c r="H16" s="551"/>
      <c r="I16" s="551"/>
      <c r="J16" s="551"/>
      <c r="K16" s="552"/>
    </row>
    <row r="17" spans="1:11" ht="12.75">
      <c r="A17" s="153"/>
      <c r="B17" s="553"/>
      <c r="C17" s="553"/>
      <c r="D17" s="553"/>
      <c r="E17" s="159"/>
      <c r="F17" s="159"/>
      <c r="G17" s="160"/>
      <c r="H17" s="159"/>
      <c r="I17" s="159"/>
      <c r="J17" s="158"/>
      <c r="K17" s="155"/>
    </row>
    <row r="18" spans="1:11" ht="13.5" thickBot="1">
      <c r="A18" s="143"/>
      <c r="B18" s="547" t="s">
        <v>206</v>
      </c>
      <c r="C18" s="547"/>
      <c r="D18" s="547"/>
      <c r="E18" s="144" t="s">
        <v>207</v>
      </c>
      <c r="F18" s="145" t="s">
        <v>208</v>
      </c>
      <c r="G18" s="146"/>
      <c r="H18" s="145" t="s">
        <v>209</v>
      </c>
      <c r="I18" s="147" t="s">
        <v>210</v>
      </c>
      <c r="J18" s="147" t="s">
        <v>211</v>
      </c>
      <c r="K18" s="161"/>
    </row>
    <row r="19" spans="1:11" ht="16.5" thickTop="1">
      <c r="A19" s="149"/>
      <c r="B19" s="537" t="str">
        <f>+'Salem Division'!$A$53</f>
        <v>Shaft</v>
      </c>
      <c r="C19" s="537"/>
      <c r="D19" s="537"/>
      <c r="E19" s="162">
        <v>9</v>
      </c>
      <c r="F19" s="162">
        <v>3</v>
      </c>
      <c r="G19" s="163"/>
      <c r="H19" s="162">
        <f>+'Salem Division'!$N$67-10-6</f>
        <v>114</v>
      </c>
      <c r="I19" s="183">
        <f>+'Salem Division'!$O$67-6-10</f>
        <v>78</v>
      </c>
      <c r="J19" s="344">
        <f>+'Salem Division'!$Q$67</f>
        <v>1.7767857142857142</v>
      </c>
      <c r="K19" s="155"/>
    </row>
    <row r="20" spans="1:11" ht="15.75">
      <c r="A20" s="153"/>
      <c r="B20" s="537" t="str">
        <f>+'Salem Division'!$A$70</f>
        <v>Pros &amp; Cons</v>
      </c>
      <c r="C20" s="537"/>
      <c r="D20" s="537"/>
      <c r="E20" s="162">
        <v>7</v>
      </c>
      <c r="F20" s="162">
        <v>5</v>
      </c>
      <c r="G20" s="163"/>
      <c r="H20" s="162">
        <f>+'Salem Division'!$N$83-4-10</f>
        <v>104</v>
      </c>
      <c r="I20" s="183">
        <f>+'Salem Division'!$O$83-12-6</f>
        <v>88</v>
      </c>
      <c r="J20" s="344">
        <f>+'Salem Division'!$Q$83</f>
        <v>1.6160714285714286</v>
      </c>
      <c r="K20" s="155"/>
    </row>
    <row r="21" spans="1:11" ht="15.75">
      <c r="A21" s="153"/>
      <c r="B21" s="537" t="str">
        <f>+'Salem Division'!$A$4</f>
        <v>Nitrous Ochecide</v>
      </c>
      <c r="C21" s="537"/>
      <c r="D21" s="537"/>
      <c r="E21" s="162">
        <v>7</v>
      </c>
      <c r="F21" s="162">
        <v>5</v>
      </c>
      <c r="G21" s="163"/>
      <c r="H21" s="162">
        <f>+'Salem Division'!$N$17-5-3</f>
        <v>103</v>
      </c>
      <c r="I21" s="183">
        <f>+'Salem Division'!$O$17-11-13</f>
        <v>89</v>
      </c>
      <c r="J21" s="344">
        <f>+'Salem Division'!$Q$17</f>
        <v>1.5446428571428572</v>
      </c>
      <c r="K21" s="165"/>
    </row>
    <row r="22" spans="1:11" ht="15.75">
      <c r="A22" s="153"/>
      <c r="B22" s="537" t="str">
        <f>+'Salem Division'!$A$102</f>
        <v>Throws of Despair</v>
      </c>
      <c r="C22" s="537"/>
      <c r="D22" s="537"/>
      <c r="E22" s="162">
        <v>6</v>
      </c>
      <c r="F22" s="162">
        <v>6</v>
      </c>
      <c r="G22" s="163"/>
      <c r="H22" s="162">
        <f>+'Salem Division'!$N$116-10-3</f>
        <v>100</v>
      </c>
      <c r="I22" s="183">
        <f>+'Salem Division'!$O$116-6-13</f>
        <v>92</v>
      </c>
      <c r="J22" s="344">
        <f>+'Salem Division'!$Q$116</f>
        <v>1.5133928571428572</v>
      </c>
      <c r="K22" s="155"/>
    </row>
    <row r="23" spans="1:11" ht="15.75">
      <c r="A23" s="153"/>
      <c r="B23" s="537" t="str">
        <f>+'Salem Division'!$A$86</f>
        <v>Dart Vaders</v>
      </c>
      <c r="C23" s="537"/>
      <c r="D23" s="537"/>
      <c r="E23" s="162">
        <v>5</v>
      </c>
      <c r="F23" s="162">
        <v>7</v>
      </c>
      <c r="G23" s="163"/>
      <c r="H23" s="162">
        <f>+'Salem Division'!$N$99-8-7</f>
        <v>96</v>
      </c>
      <c r="I23" s="183">
        <f>+'Salem Division'!$O$99-8-9</f>
        <v>96</v>
      </c>
      <c r="J23" s="344">
        <f>+'Salem Division'!$Q$99</f>
        <v>1.5491071428571428</v>
      </c>
      <c r="K23" s="155"/>
    </row>
    <row r="24" spans="1:11" ht="15.75">
      <c r="A24" s="153"/>
      <c r="B24" s="537" t="str">
        <f>+'Salem Division'!$A$36</f>
        <v>Down to the Wire</v>
      </c>
      <c r="C24" s="537"/>
      <c r="D24" s="537"/>
      <c r="E24" s="162">
        <v>5</v>
      </c>
      <c r="F24" s="162">
        <v>7</v>
      </c>
      <c r="G24" s="163"/>
      <c r="H24" s="162">
        <f>+'Salem Division'!$N$50-6-2</f>
        <v>90</v>
      </c>
      <c r="I24" s="183">
        <f>+'Salem Division'!$O$50-10-14</f>
        <v>102</v>
      </c>
      <c r="J24" s="344">
        <f>+'Salem Division'!$Q$50</f>
        <v>1.3526785714285714</v>
      </c>
      <c r="K24" s="155"/>
    </row>
    <row r="25" spans="1:11" ht="15.75">
      <c r="A25" s="153"/>
      <c r="B25" s="537" t="str">
        <f>+'Salem Division'!$A$20</f>
        <v>Starving Dartists</v>
      </c>
      <c r="C25" s="537"/>
      <c r="D25" s="537"/>
      <c r="E25" s="162">
        <v>3</v>
      </c>
      <c r="F25" s="162">
        <v>9</v>
      </c>
      <c r="G25" s="163"/>
      <c r="H25" s="162">
        <f>+'Salem Division'!$N$33-5-3</f>
        <v>66</v>
      </c>
      <c r="I25" s="183">
        <f>+'Salem Division'!$O$33-11-13</f>
        <v>126</v>
      </c>
      <c r="J25" s="344">
        <f>+'Salem Division'!$Q$33</f>
        <v>1.25</v>
      </c>
      <c r="K25" s="155"/>
    </row>
    <row r="26" spans="1:11" ht="15.75">
      <c r="A26" s="153"/>
      <c r="B26" s="537"/>
      <c r="C26" s="537"/>
      <c r="D26" s="537"/>
      <c r="E26" s="162"/>
      <c r="F26" s="162"/>
      <c r="G26" s="163"/>
      <c r="H26" s="162"/>
      <c r="I26" s="183"/>
      <c r="J26" s="164"/>
      <c r="K26" s="155"/>
    </row>
    <row r="27" spans="1:11" ht="15" customHeight="1" thickBot="1">
      <c r="A27" s="129"/>
      <c r="B27" s="128"/>
      <c r="C27" s="128"/>
      <c r="D27" s="128"/>
      <c r="E27" s="128"/>
      <c r="F27" s="128"/>
      <c r="G27" s="128"/>
      <c r="H27" s="128"/>
      <c r="I27" s="128"/>
      <c r="J27" s="128"/>
      <c r="K27" s="130"/>
    </row>
    <row r="28" spans="1:83" s="111" customFormat="1" ht="21" customHeight="1" thickTop="1">
      <c r="A28" s="531" t="s">
        <v>290</v>
      </c>
      <c r="B28" s="532"/>
      <c r="C28" s="532"/>
      <c r="D28" s="532"/>
      <c r="E28" s="532"/>
      <c r="F28" s="532"/>
      <c r="G28" s="532"/>
      <c r="H28" s="532"/>
      <c r="I28" s="532"/>
      <c r="J28" s="532"/>
      <c r="K28" s="533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</row>
    <row r="29" spans="1:83" s="111" customFormat="1" ht="15" customHeight="1">
      <c r="A29" s="528"/>
      <c r="B29" s="529"/>
      <c r="C29" s="529"/>
      <c r="D29" s="529"/>
      <c r="E29" s="529"/>
      <c r="F29" s="529"/>
      <c r="G29" s="529"/>
      <c r="H29" s="529"/>
      <c r="I29" s="529"/>
      <c r="J29" s="529"/>
      <c r="K29" s="530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6"/>
      <c r="CE29" s="216"/>
    </row>
    <row r="30" spans="1:83" s="111" customFormat="1" ht="15" customHeight="1">
      <c r="A30" s="531" t="s">
        <v>280</v>
      </c>
      <c r="B30" s="532"/>
      <c r="C30" s="532"/>
      <c r="D30" s="532"/>
      <c r="E30" s="532"/>
      <c r="F30" s="532"/>
      <c r="G30" s="532" t="s">
        <v>278</v>
      </c>
      <c r="H30" s="532"/>
      <c r="I30" s="532"/>
      <c r="J30" s="532"/>
      <c r="K30" s="533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  <c r="BZ30" s="216"/>
      <c r="CA30" s="216"/>
      <c r="CB30" s="216"/>
      <c r="CC30" s="216"/>
      <c r="CD30" s="216"/>
      <c r="CE30" s="216"/>
    </row>
    <row r="31" spans="1:83" s="111" customFormat="1" ht="19.5" customHeight="1">
      <c r="A31" s="528" t="s">
        <v>234</v>
      </c>
      <c r="B31" s="529"/>
      <c r="C31" s="529"/>
      <c r="D31" s="529"/>
      <c r="E31" s="529"/>
      <c r="F31" s="529"/>
      <c r="G31" s="529" t="s">
        <v>242</v>
      </c>
      <c r="H31" s="529"/>
      <c r="I31" s="529"/>
      <c r="J31" s="529"/>
      <c r="K31" s="530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6"/>
      <c r="CA31" s="216"/>
      <c r="CB31" s="216"/>
      <c r="CC31" s="216"/>
      <c r="CD31" s="216"/>
      <c r="CE31" s="216"/>
    </row>
    <row r="32" spans="1:83" s="111" customFormat="1" ht="15" customHeight="1">
      <c r="A32" s="531" t="s">
        <v>281</v>
      </c>
      <c r="B32" s="532"/>
      <c r="C32" s="532"/>
      <c r="D32" s="532"/>
      <c r="E32" s="532"/>
      <c r="F32" s="532"/>
      <c r="G32" s="532" t="s">
        <v>279</v>
      </c>
      <c r="H32" s="532"/>
      <c r="I32" s="532"/>
      <c r="J32" s="532"/>
      <c r="K32" s="533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6"/>
      <c r="CA32" s="216"/>
      <c r="CB32" s="216"/>
      <c r="CC32" s="216"/>
      <c r="CD32" s="216"/>
      <c r="CE32" s="216"/>
    </row>
    <row r="33" spans="1:83" s="111" customFormat="1" ht="19.5" customHeight="1" thickBot="1">
      <c r="A33" s="549" t="s">
        <v>291</v>
      </c>
      <c r="B33" s="534"/>
      <c r="C33" s="534"/>
      <c r="D33" s="534"/>
      <c r="E33" s="534"/>
      <c r="F33" s="534"/>
      <c r="G33" s="534" t="s">
        <v>289</v>
      </c>
      <c r="H33" s="534"/>
      <c r="I33" s="534"/>
      <c r="J33" s="534"/>
      <c r="K33" s="535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6"/>
      <c r="CC33" s="216"/>
      <c r="CD33" s="216"/>
      <c r="CE33" s="216"/>
    </row>
    <row r="34" spans="1:83" s="115" customFormat="1" ht="19.5" customHeight="1" thickTop="1">
      <c r="A34" s="177"/>
      <c r="B34" s="178"/>
      <c r="C34" s="178"/>
      <c r="D34" s="178"/>
      <c r="E34" s="178"/>
      <c r="F34" s="178"/>
      <c r="G34" s="178"/>
      <c r="H34" s="178"/>
      <c r="I34" s="178"/>
      <c r="J34" s="178"/>
      <c r="K34" s="179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</row>
    <row r="35" spans="1:11" ht="15" customHeight="1">
      <c r="A35" s="131"/>
      <c r="B35" s="127"/>
      <c r="C35" s="127"/>
      <c r="D35" s="127"/>
      <c r="E35" s="127"/>
      <c r="F35" s="127"/>
      <c r="G35" s="127"/>
      <c r="H35" s="127"/>
      <c r="I35" s="127"/>
      <c r="J35" s="127"/>
      <c r="K35" s="132"/>
    </row>
    <row r="36" spans="1:12" ht="15" customHeight="1" thickBot="1">
      <c r="A36" s="505" t="s">
        <v>282</v>
      </c>
      <c r="B36" s="506"/>
      <c r="C36" s="506"/>
      <c r="D36" s="506"/>
      <c r="E36" s="506"/>
      <c r="F36" s="166"/>
      <c r="G36" s="506" t="s">
        <v>274</v>
      </c>
      <c r="H36" s="506"/>
      <c r="I36" s="506"/>
      <c r="J36" s="506"/>
      <c r="K36" s="507"/>
      <c r="L36" s="217"/>
    </row>
    <row r="37" spans="1:83" s="181" customFormat="1" ht="20.25" customHeight="1" thickTop="1">
      <c r="A37" s="508" t="s">
        <v>283</v>
      </c>
      <c r="B37" s="509"/>
      <c r="C37" s="509" t="s">
        <v>284</v>
      </c>
      <c r="D37" s="509"/>
      <c r="E37" s="509"/>
      <c r="F37" s="180"/>
      <c r="G37" s="509" t="s">
        <v>283</v>
      </c>
      <c r="H37" s="509"/>
      <c r="I37" s="509"/>
      <c r="J37" s="509" t="s">
        <v>284</v>
      </c>
      <c r="K37" s="536"/>
      <c r="L37" s="218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19"/>
    </row>
    <row r="38" spans="1:83" s="133" customFormat="1" ht="1.5" customHeight="1">
      <c r="A38" s="172"/>
      <c r="B38" s="173"/>
      <c r="C38" s="173"/>
      <c r="D38" s="173"/>
      <c r="E38" s="135">
        <v>5</v>
      </c>
      <c r="F38" s="135">
        <v>11</v>
      </c>
      <c r="G38" s="173"/>
      <c r="H38" s="134"/>
      <c r="I38" s="134"/>
      <c r="J38" s="134"/>
      <c r="K38" s="174"/>
      <c r="L38" s="220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1"/>
      <c r="BQ38" s="221"/>
      <c r="BR38" s="221"/>
      <c r="BS38" s="221"/>
      <c r="BT38" s="221"/>
      <c r="BU38" s="221"/>
      <c r="BV38" s="221"/>
      <c r="BW38" s="221"/>
      <c r="BX38" s="221"/>
      <c r="BY38" s="221"/>
      <c r="BZ38" s="221"/>
      <c r="CA38" s="221"/>
      <c r="CB38" s="221"/>
      <c r="CC38" s="221"/>
      <c r="CD38" s="221"/>
      <c r="CE38" s="221"/>
    </row>
    <row r="39" spans="1:11" ht="15" customHeight="1">
      <c r="A39" s="494" t="s">
        <v>293</v>
      </c>
      <c r="B39" s="495"/>
      <c r="C39" s="495" t="s">
        <v>217</v>
      </c>
      <c r="D39" s="495"/>
      <c r="E39" s="495"/>
      <c r="F39" s="170"/>
      <c r="G39" s="495" t="s">
        <v>298</v>
      </c>
      <c r="H39" s="495"/>
      <c r="I39" s="495"/>
      <c r="J39" s="495" t="s">
        <v>220</v>
      </c>
      <c r="K39" s="526"/>
    </row>
    <row r="40" spans="1:11" ht="15" customHeight="1">
      <c r="A40" s="494" t="s">
        <v>294</v>
      </c>
      <c r="B40" s="495"/>
      <c r="C40" s="495" t="s">
        <v>292</v>
      </c>
      <c r="D40" s="495"/>
      <c r="E40" s="495"/>
      <c r="F40" s="170"/>
      <c r="G40" s="495" t="s">
        <v>299</v>
      </c>
      <c r="H40" s="495"/>
      <c r="I40" s="495"/>
      <c r="J40" s="495" t="s">
        <v>291</v>
      </c>
      <c r="K40" s="526"/>
    </row>
    <row r="41" spans="1:11" ht="15" customHeight="1">
      <c r="A41" s="494" t="s">
        <v>295</v>
      </c>
      <c r="B41" s="495"/>
      <c r="C41" s="495" t="s">
        <v>219</v>
      </c>
      <c r="D41" s="495"/>
      <c r="E41" s="495"/>
      <c r="F41" s="170"/>
      <c r="G41" s="495" t="s">
        <v>300</v>
      </c>
      <c r="H41" s="495"/>
      <c r="I41" s="495"/>
      <c r="J41" s="495" t="s">
        <v>214</v>
      </c>
      <c r="K41" s="526"/>
    </row>
    <row r="42" spans="1:11" ht="15" customHeight="1">
      <c r="A42" s="494" t="s">
        <v>296</v>
      </c>
      <c r="B42" s="495"/>
      <c r="C42" s="495" t="s">
        <v>263</v>
      </c>
      <c r="D42" s="495"/>
      <c r="E42" s="495"/>
      <c r="F42" s="170"/>
      <c r="G42" s="495" t="s">
        <v>297</v>
      </c>
      <c r="H42" s="495"/>
      <c r="I42" s="495"/>
      <c r="J42" s="495" t="s">
        <v>376</v>
      </c>
      <c r="K42" s="526"/>
    </row>
    <row r="43" spans="1:11" ht="15" customHeight="1">
      <c r="A43" s="494" t="s">
        <v>332</v>
      </c>
      <c r="B43" s="495"/>
      <c r="C43" s="495" t="s">
        <v>333</v>
      </c>
      <c r="D43" s="495"/>
      <c r="E43" s="495"/>
      <c r="F43" s="170"/>
      <c r="G43" s="495" t="s">
        <v>302</v>
      </c>
      <c r="H43" s="495"/>
      <c r="I43" s="495"/>
      <c r="J43" s="495" t="s">
        <v>289</v>
      </c>
      <c r="K43" s="526"/>
    </row>
    <row r="44" spans="1:11" ht="15" customHeight="1">
      <c r="A44" s="494" t="s">
        <v>349</v>
      </c>
      <c r="B44" s="495"/>
      <c r="C44" s="495" t="s">
        <v>370</v>
      </c>
      <c r="D44" s="495"/>
      <c r="E44" s="495"/>
      <c r="F44" s="170"/>
      <c r="G44" s="495" t="s">
        <v>303</v>
      </c>
      <c r="H44" s="495"/>
      <c r="I44" s="495"/>
      <c r="J44" s="495" t="s">
        <v>216</v>
      </c>
      <c r="K44" s="526"/>
    </row>
    <row r="45" spans="1:11" ht="15" customHeight="1">
      <c r="A45" s="494" t="s">
        <v>351</v>
      </c>
      <c r="B45" s="495"/>
      <c r="C45" s="495" t="s">
        <v>304</v>
      </c>
      <c r="D45" s="495"/>
      <c r="E45" s="495"/>
      <c r="F45" s="170"/>
      <c r="G45" s="495" t="s">
        <v>350</v>
      </c>
      <c r="H45" s="495"/>
      <c r="I45" s="495"/>
      <c r="J45" s="495" t="s">
        <v>218</v>
      </c>
      <c r="K45" s="526"/>
    </row>
    <row r="46" spans="1:11" ht="15" customHeight="1">
      <c r="A46" s="207"/>
      <c r="B46" s="206"/>
      <c r="C46" s="206"/>
      <c r="D46" s="206"/>
      <c r="E46" s="206"/>
      <c r="F46" s="170"/>
      <c r="G46" s="495"/>
      <c r="H46" s="495"/>
      <c r="I46" s="495"/>
      <c r="J46" s="495"/>
      <c r="K46" s="526"/>
    </row>
    <row r="47" spans="1:11" ht="15" customHeight="1" thickBot="1">
      <c r="A47" s="175"/>
      <c r="B47" s="496"/>
      <c r="C47" s="496"/>
      <c r="D47" s="496"/>
      <c r="E47" s="167"/>
      <c r="F47" s="167"/>
      <c r="G47" s="168"/>
      <c r="H47" s="496"/>
      <c r="I47" s="496"/>
      <c r="J47" s="496"/>
      <c r="K47" s="527"/>
    </row>
    <row r="48" spans="1:11" ht="3" customHeight="1" thickTop="1">
      <c r="A48" s="196"/>
      <c r="B48" s="197"/>
      <c r="C48" s="197"/>
      <c r="D48" s="197"/>
      <c r="E48" s="170"/>
      <c r="F48" s="170"/>
      <c r="G48" s="171"/>
      <c r="H48" s="197"/>
      <c r="I48" s="197"/>
      <c r="J48" s="197"/>
      <c r="K48" s="198"/>
    </row>
    <row r="49" spans="1:11" ht="12.75" customHeight="1">
      <c r="A49" s="497" t="s">
        <v>413</v>
      </c>
      <c r="B49" s="498"/>
      <c r="C49" s="498"/>
      <c r="D49" s="498"/>
      <c r="E49" s="498"/>
      <c r="F49" s="176"/>
      <c r="G49" s="498" t="s">
        <v>409</v>
      </c>
      <c r="H49" s="498"/>
      <c r="I49" s="498"/>
      <c r="J49" s="498"/>
      <c r="K49" s="525"/>
    </row>
    <row r="50" spans="1:11" ht="15" customHeight="1">
      <c r="A50" s="497" t="s">
        <v>412</v>
      </c>
      <c r="B50" s="498"/>
      <c r="C50" s="498"/>
      <c r="D50" s="498"/>
      <c r="E50" s="498"/>
      <c r="F50" s="124"/>
      <c r="G50" s="498" t="s">
        <v>408</v>
      </c>
      <c r="H50" s="498"/>
      <c r="I50" s="498"/>
      <c r="J50" s="498"/>
      <c r="K50" s="525"/>
    </row>
    <row r="51" spans="1:11" ht="15" customHeight="1">
      <c r="A51" s="497" t="s">
        <v>411</v>
      </c>
      <c r="B51" s="498"/>
      <c r="C51" s="498"/>
      <c r="D51" s="498"/>
      <c r="E51" s="498"/>
      <c r="F51" s="124"/>
      <c r="G51" s="498" t="s">
        <v>407</v>
      </c>
      <c r="H51" s="498"/>
      <c r="I51" s="498"/>
      <c r="J51" s="498"/>
      <c r="K51" s="525"/>
    </row>
    <row r="52" spans="1:11" ht="15" customHeight="1" thickBot="1">
      <c r="A52" s="492" t="s">
        <v>410</v>
      </c>
      <c r="B52" s="493"/>
      <c r="C52" s="493"/>
      <c r="D52" s="493"/>
      <c r="E52" s="493"/>
      <c r="F52" s="169"/>
      <c r="G52" s="199"/>
      <c r="H52" s="199"/>
      <c r="I52" s="199"/>
      <c r="J52" s="199"/>
      <c r="K52" s="200"/>
    </row>
    <row r="53" spans="1:11" ht="15" customHeight="1" thickTop="1">
      <c r="A53" s="519" t="s">
        <v>285</v>
      </c>
      <c r="B53" s="520"/>
      <c r="C53" s="520"/>
      <c r="D53" s="520"/>
      <c r="E53" s="520"/>
      <c r="F53" s="520"/>
      <c r="G53" s="520"/>
      <c r="H53" s="520"/>
      <c r="I53" s="520"/>
      <c r="J53" s="520"/>
      <c r="K53" s="521"/>
    </row>
    <row r="54" spans="1:11" ht="8.25" customHeight="1">
      <c r="A54" s="519"/>
      <c r="B54" s="520"/>
      <c r="C54" s="520"/>
      <c r="D54" s="520"/>
      <c r="E54" s="520"/>
      <c r="F54" s="520"/>
      <c r="G54" s="520"/>
      <c r="H54" s="520"/>
      <c r="I54" s="520"/>
      <c r="J54" s="520"/>
      <c r="K54" s="521"/>
    </row>
    <row r="55" spans="1:11" ht="15.75" customHeight="1" thickBot="1">
      <c r="A55" s="522"/>
      <c r="B55" s="523"/>
      <c r="C55" s="523"/>
      <c r="D55" s="523"/>
      <c r="E55" s="523"/>
      <c r="F55" s="523"/>
      <c r="G55" s="523"/>
      <c r="H55" s="523"/>
      <c r="I55" s="523"/>
      <c r="J55" s="523"/>
      <c r="K55" s="524"/>
    </row>
    <row r="56" spans="1:11" ht="11.25" customHeight="1">
      <c r="A56" s="510" t="s">
        <v>286</v>
      </c>
      <c r="B56" s="511"/>
      <c r="C56" s="511"/>
      <c r="D56" s="511"/>
      <c r="E56" s="511"/>
      <c r="F56" s="511"/>
      <c r="G56" s="511"/>
      <c r="H56" s="511"/>
      <c r="I56" s="511"/>
      <c r="J56" s="511"/>
      <c r="K56" s="512"/>
    </row>
    <row r="57" spans="1:11" ht="11.25">
      <c r="A57" s="513"/>
      <c r="B57" s="514"/>
      <c r="C57" s="514"/>
      <c r="D57" s="514"/>
      <c r="E57" s="514"/>
      <c r="F57" s="514"/>
      <c r="G57" s="514"/>
      <c r="H57" s="514"/>
      <c r="I57" s="514"/>
      <c r="J57" s="514"/>
      <c r="K57" s="515"/>
    </row>
    <row r="58" spans="1:11" ht="12" thickBot="1">
      <c r="A58" s="516"/>
      <c r="B58" s="517"/>
      <c r="C58" s="517"/>
      <c r="D58" s="517"/>
      <c r="E58" s="517"/>
      <c r="F58" s="517"/>
      <c r="G58" s="517"/>
      <c r="H58" s="517"/>
      <c r="I58" s="517"/>
      <c r="J58" s="517"/>
      <c r="K58" s="518"/>
    </row>
    <row r="59" spans="1:11" ht="11.25" customHeight="1">
      <c r="A59" s="510" t="s">
        <v>287</v>
      </c>
      <c r="B59" s="511"/>
      <c r="C59" s="511"/>
      <c r="D59" s="511"/>
      <c r="E59" s="511"/>
      <c r="F59" s="511"/>
      <c r="G59" s="511"/>
      <c r="H59" s="511"/>
      <c r="I59" s="511"/>
      <c r="J59" s="511"/>
      <c r="K59" s="512"/>
    </row>
    <row r="60" spans="1:11" ht="11.25">
      <c r="A60" s="513"/>
      <c r="B60" s="514"/>
      <c r="C60" s="514"/>
      <c r="D60" s="514"/>
      <c r="E60" s="514"/>
      <c r="F60" s="514"/>
      <c r="G60" s="514"/>
      <c r="H60" s="514"/>
      <c r="I60" s="514"/>
      <c r="J60" s="514"/>
      <c r="K60" s="515"/>
    </row>
    <row r="61" spans="1:11" ht="12" thickBot="1">
      <c r="A61" s="516"/>
      <c r="B61" s="517"/>
      <c r="C61" s="517"/>
      <c r="D61" s="517"/>
      <c r="E61" s="517"/>
      <c r="F61" s="517"/>
      <c r="G61" s="517"/>
      <c r="H61" s="517"/>
      <c r="I61" s="517"/>
      <c r="J61" s="517"/>
      <c r="K61" s="518"/>
    </row>
    <row r="62" spans="1:11" ht="11.25" customHeight="1">
      <c r="A62" s="510" t="s">
        <v>288</v>
      </c>
      <c r="B62" s="511"/>
      <c r="C62" s="511"/>
      <c r="D62" s="511"/>
      <c r="E62" s="511"/>
      <c r="F62" s="511"/>
      <c r="G62" s="511"/>
      <c r="H62" s="511"/>
      <c r="I62" s="511"/>
      <c r="J62" s="511"/>
      <c r="K62" s="512"/>
    </row>
    <row r="63" spans="1:11" ht="11.25" customHeight="1">
      <c r="A63" s="513"/>
      <c r="B63" s="514"/>
      <c r="C63" s="514"/>
      <c r="D63" s="514"/>
      <c r="E63" s="514"/>
      <c r="F63" s="514"/>
      <c r="G63" s="514"/>
      <c r="H63" s="514"/>
      <c r="I63" s="514"/>
      <c r="J63" s="514"/>
      <c r="K63" s="515"/>
    </row>
    <row r="64" spans="1:11" ht="12" customHeight="1" thickBot="1">
      <c r="A64" s="516"/>
      <c r="B64" s="517"/>
      <c r="C64" s="517"/>
      <c r="D64" s="517"/>
      <c r="E64" s="517"/>
      <c r="F64" s="517"/>
      <c r="G64" s="517"/>
      <c r="H64" s="517"/>
      <c r="I64" s="517"/>
      <c r="J64" s="517"/>
      <c r="K64" s="518"/>
    </row>
    <row r="65" spans="1:11" ht="12.75" customHeight="1">
      <c r="A65" s="499" t="s">
        <v>221</v>
      </c>
      <c r="B65" s="500"/>
      <c r="C65" s="500"/>
      <c r="D65" s="500"/>
      <c r="E65" s="500"/>
      <c r="F65" s="500"/>
      <c r="G65" s="500"/>
      <c r="H65" s="500"/>
      <c r="I65" s="500"/>
      <c r="J65" s="500"/>
      <c r="K65" s="501"/>
    </row>
    <row r="66" spans="1:11" ht="12" thickBot="1">
      <c r="A66" s="502"/>
      <c r="B66" s="503"/>
      <c r="C66" s="503"/>
      <c r="D66" s="503"/>
      <c r="E66" s="503"/>
      <c r="F66" s="503"/>
      <c r="G66" s="503"/>
      <c r="H66" s="503"/>
      <c r="I66" s="503"/>
      <c r="J66" s="503"/>
      <c r="K66" s="504"/>
    </row>
  </sheetData>
  <sheetProtection/>
  <mergeCells count="83">
    <mergeCell ref="G51:K51"/>
    <mergeCell ref="B10:D10"/>
    <mergeCell ref="B9:D9"/>
    <mergeCell ref="B11:D11"/>
    <mergeCell ref="A16:K16"/>
    <mergeCell ref="B17:D17"/>
    <mergeCell ref="B18:D18"/>
    <mergeCell ref="B25:D25"/>
    <mergeCell ref="B21:D21"/>
    <mergeCell ref="B26:D26"/>
    <mergeCell ref="G42:I42"/>
    <mergeCell ref="A39:B39"/>
    <mergeCell ref="C42:E42"/>
    <mergeCell ref="B19:D19"/>
    <mergeCell ref="G30:K30"/>
    <mergeCell ref="A28:K28"/>
    <mergeCell ref="J42:K42"/>
    <mergeCell ref="G39:I39"/>
    <mergeCell ref="G40:I40"/>
    <mergeCell ref="A33:F33"/>
    <mergeCell ref="B20:D20"/>
    <mergeCell ref="A1:K1"/>
    <mergeCell ref="A2:K2"/>
    <mergeCell ref="A4:K4"/>
    <mergeCell ref="B6:D6"/>
    <mergeCell ref="B8:D8"/>
    <mergeCell ref="B13:D13"/>
    <mergeCell ref="B12:D12"/>
    <mergeCell ref="B7:D7"/>
    <mergeCell ref="G31:K31"/>
    <mergeCell ref="G32:K32"/>
    <mergeCell ref="G33:K33"/>
    <mergeCell ref="J37:K37"/>
    <mergeCell ref="B22:D22"/>
    <mergeCell ref="B23:D23"/>
    <mergeCell ref="B24:D24"/>
    <mergeCell ref="J39:K39"/>
    <mergeCell ref="J40:K40"/>
    <mergeCell ref="C41:E41"/>
    <mergeCell ref="A29:K29"/>
    <mergeCell ref="C37:E37"/>
    <mergeCell ref="C40:E40"/>
    <mergeCell ref="A31:F31"/>
    <mergeCell ref="A32:F32"/>
    <mergeCell ref="J41:K41"/>
    <mergeCell ref="A30:F30"/>
    <mergeCell ref="G49:K49"/>
    <mergeCell ref="A42:B42"/>
    <mergeCell ref="A43:B43"/>
    <mergeCell ref="H47:I47"/>
    <mergeCell ref="G45:I45"/>
    <mergeCell ref="J45:K45"/>
    <mergeCell ref="J44:K44"/>
    <mergeCell ref="G44:I44"/>
    <mergeCell ref="G46:I46"/>
    <mergeCell ref="J43:K43"/>
    <mergeCell ref="A62:K64"/>
    <mergeCell ref="A56:K58"/>
    <mergeCell ref="A59:K61"/>
    <mergeCell ref="A53:K55"/>
    <mergeCell ref="A49:E49"/>
    <mergeCell ref="C43:E43"/>
    <mergeCell ref="G50:K50"/>
    <mergeCell ref="J46:K46"/>
    <mergeCell ref="J47:K47"/>
    <mergeCell ref="G43:I43"/>
    <mergeCell ref="A65:K66"/>
    <mergeCell ref="A36:E36"/>
    <mergeCell ref="G36:K36"/>
    <mergeCell ref="A37:B37"/>
    <mergeCell ref="A41:B41"/>
    <mergeCell ref="A40:B40"/>
    <mergeCell ref="G37:I37"/>
    <mergeCell ref="G41:I41"/>
    <mergeCell ref="A50:E50"/>
    <mergeCell ref="C39:E39"/>
    <mergeCell ref="A52:E52"/>
    <mergeCell ref="A44:B44"/>
    <mergeCell ref="A45:B45"/>
    <mergeCell ref="C44:E44"/>
    <mergeCell ref="C45:E45"/>
    <mergeCell ref="B47:D47"/>
    <mergeCell ref="A51:E51"/>
  </mergeCells>
  <printOptions horizontalCentered="1"/>
  <pageMargins left="0" right="0" top="0" bottom="0" header="0" footer="0"/>
  <pageSetup fitToHeight="1" fitToWidth="1"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S68"/>
  <sheetViews>
    <sheetView zoomScale="93" zoomScaleNormal="93" zoomScalePageLayoutView="0" workbookViewId="0" topLeftCell="A1">
      <selection activeCell="E14" sqref="E14"/>
    </sheetView>
  </sheetViews>
  <sheetFormatPr defaultColWidth="9.33203125" defaultRowHeight="11.25"/>
  <cols>
    <col min="1" max="1" width="25" style="41" customWidth="1"/>
    <col min="2" max="2" width="8.33203125" style="41" customWidth="1"/>
    <col min="3" max="3" width="3.83203125" style="41" customWidth="1"/>
    <col min="4" max="4" width="10.83203125" style="41" customWidth="1"/>
    <col min="5" max="5" width="27.33203125" style="41" customWidth="1"/>
    <col min="6" max="6" width="8.83203125" style="41" customWidth="1"/>
    <col min="7" max="7" width="3.83203125" style="41" customWidth="1"/>
    <col min="8" max="8" width="10.66015625" style="41" customWidth="1"/>
    <col min="9" max="9" width="26.16015625" style="41" bestFit="1" customWidth="1"/>
    <col min="10" max="10" width="9.5" style="41" customWidth="1"/>
    <col min="11" max="11" width="12.83203125" style="41" customWidth="1"/>
    <col min="12" max="12" width="4.5" style="44" customWidth="1"/>
    <col min="13" max="13" width="23.16015625" style="44" bestFit="1" customWidth="1"/>
    <col min="14" max="15" width="9.33203125" style="44" customWidth="1"/>
    <col min="16" max="16" width="23.16015625" style="44" bestFit="1" customWidth="1"/>
    <col min="17" max="18" width="9.33203125" style="44" customWidth="1"/>
    <col min="19" max="45" width="9.33203125" style="46" customWidth="1"/>
  </cols>
  <sheetData>
    <row r="1" spans="1:11" ht="27">
      <c r="A1" s="568" t="s">
        <v>416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</row>
    <row r="2" spans="1:11" ht="25.5">
      <c r="A2" s="569" t="s">
        <v>425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</row>
    <row r="4" spans="1:45" ht="30" customHeight="1">
      <c r="A4" s="571" t="s">
        <v>205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S4" s="4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11" ht="12.75" customHeight="1">
      <c r="A5" s="572"/>
      <c r="B5" s="572"/>
      <c r="C5" s="572"/>
      <c r="D5" s="572"/>
      <c r="E5" s="572"/>
      <c r="F5" s="572"/>
      <c r="G5" s="572"/>
      <c r="H5" s="572"/>
      <c r="I5" s="572"/>
      <c r="J5" s="572"/>
      <c r="K5" s="572"/>
    </row>
    <row r="6" spans="1:11" ht="12.75" customHeight="1">
      <c r="A6" s="563" t="s">
        <v>222</v>
      </c>
      <c r="B6" s="563"/>
      <c r="C6" s="563"/>
      <c r="D6" s="563"/>
      <c r="E6" s="564" t="s">
        <v>223</v>
      </c>
      <c r="F6" s="565"/>
      <c r="G6" s="565"/>
      <c r="H6" s="565"/>
      <c r="I6" s="559" t="s">
        <v>224</v>
      </c>
      <c r="J6" s="560"/>
      <c r="K6" s="560"/>
    </row>
    <row r="7" spans="1:11" ht="12.75" customHeight="1">
      <c r="A7" s="47" t="s">
        <v>225</v>
      </c>
      <c r="B7" s="48" t="s">
        <v>207</v>
      </c>
      <c r="C7" s="48" t="s">
        <v>208</v>
      </c>
      <c r="D7" s="49" t="s">
        <v>226</v>
      </c>
      <c r="E7" s="47" t="s">
        <v>225</v>
      </c>
      <c r="F7" s="48" t="s">
        <v>207</v>
      </c>
      <c r="G7" s="48" t="s">
        <v>208</v>
      </c>
      <c r="H7" s="48" t="s">
        <v>226</v>
      </c>
      <c r="I7" s="47" t="s">
        <v>225</v>
      </c>
      <c r="J7" s="48" t="s">
        <v>227</v>
      </c>
      <c r="K7" s="49" t="s">
        <v>228</v>
      </c>
    </row>
    <row r="8" spans="1:11" ht="12.75" customHeight="1">
      <c r="A8" s="50" t="s">
        <v>217</v>
      </c>
      <c r="B8" s="190">
        <v>13</v>
      </c>
      <c r="C8" s="190">
        <v>8</v>
      </c>
      <c r="D8" s="52">
        <v>0.6190476190476191</v>
      </c>
      <c r="E8" s="190" t="s">
        <v>219</v>
      </c>
      <c r="F8" s="190">
        <v>20</v>
      </c>
      <c r="G8" s="53">
        <v>8</v>
      </c>
      <c r="H8" s="52">
        <v>0.7142857142857143</v>
      </c>
      <c r="I8" s="51" t="s">
        <v>370</v>
      </c>
      <c r="J8" s="53">
        <v>33</v>
      </c>
      <c r="K8" s="55">
        <v>0.75</v>
      </c>
    </row>
    <row r="9" spans="1:11" ht="12.75" customHeight="1">
      <c r="A9" s="56" t="s">
        <v>359</v>
      </c>
      <c r="B9" s="229">
        <v>13</v>
      </c>
      <c r="C9" s="229">
        <v>9</v>
      </c>
      <c r="D9" s="57">
        <v>0.5909090909090909</v>
      </c>
      <c r="E9" s="229" t="s">
        <v>336</v>
      </c>
      <c r="F9" s="229">
        <v>18</v>
      </c>
      <c r="G9" s="58">
        <v>13</v>
      </c>
      <c r="H9" s="57">
        <v>0.5806451612903226</v>
      </c>
      <c r="I9" s="229" t="s">
        <v>219</v>
      </c>
      <c r="J9" s="58">
        <v>19</v>
      </c>
      <c r="K9" s="60">
        <v>0.6785714285714286</v>
      </c>
    </row>
    <row r="10" spans="1:11" ht="12.75" customHeight="1">
      <c r="A10" s="56" t="s">
        <v>219</v>
      </c>
      <c r="B10" s="229">
        <v>7</v>
      </c>
      <c r="C10" s="58">
        <v>5</v>
      </c>
      <c r="D10" s="57">
        <v>0.5833333333333334</v>
      </c>
      <c r="E10" s="229" t="s">
        <v>359</v>
      </c>
      <c r="F10" s="229">
        <v>22</v>
      </c>
      <c r="G10" s="58">
        <v>18</v>
      </c>
      <c r="H10" s="57">
        <v>0.55</v>
      </c>
      <c r="I10" s="229" t="s">
        <v>359</v>
      </c>
      <c r="J10" s="58">
        <v>19</v>
      </c>
      <c r="K10" s="60">
        <v>0.475</v>
      </c>
    </row>
    <row r="11" spans="1:11" ht="12.75" customHeight="1">
      <c r="A11" s="56" t="s">
        <v>336</v>
      </c>
      <c r="B11" s="229">
        <v>7</v>
      </c>
      <c r="C11" s="229">
        <v>6</v>
      </c>
      <c r="D11" s="57">
        <v>0.5384615384615384</v>
      </c>
      <c r="E11" s="229" t="s">
        <v>217</v>
      </c>
      <c r="F11" s="229">
        <v>24</v>
      </c>
      <c r="G11" s="58">
        <v>20</v>
      </c>
      <c r="H11" s="57">
        <v>0.5454545454545454</v>
      </c>
      <c r="I11" s="229" t="s">
        <v>217</v>
      </c>
      <c r="J11" s="58">
        <v>20</v>
      </c>
      <c r="K11" s="60">
        <v>0.45454545454545453</v>
      </c>
    </row>
    <row r="12" spans="1:11" ht="12.75" customHeight="1">
      <c r="A12" s="64" t="s">
        <v>370</v>
      </c>
      <c r="B12" s="191">
        <v>8</v>
      </c>
      <c r="C12" s="191">
        <v>13</v>
      </c>
      <c r="D12" s="63">
        <v>0.38095238095238093</v>
      </c>
      <c r="E12" s="65" t="s">
        <v>370</v>
      </c>
      <c r="F12" s="65">
        <v>20</v>
      </c>
      <c r="G12" s="66">
        <v>24</v>
      </c>
      <c r="H12" s="63">
        <v>0.45454545454545453</v>
      </c>
      <c r="I12" s="65" t="s">
        <v>380</v>
      </c>
      <c r="J12" s="66">
        <v>15</v>
      </c>
      <c r="K12" s="68">
        <v>0.375</v>
      </c>
    </row>
    <row r="13" spans="1:11" ht="12.75" customHeight="1">
      <c r="A13" s="195"/>
      <c r="B13" s="195"/>
      <c r="C13" s="58"/>
      <c r="D13" s="69"/>
      <c r="E13" s="195"/>
      <c r="F13" s="195"/>
      <c r="G13" s="58"/>
      <c r="H13" s="69"/>
      <c r="I13" s="195"/>
      <c r="J13" s="58"/>
      <c r="K13" s="70"/>
    </row>
    <row r="14" spans="5:11" ht="12.75" customHeight="1">
      <c r="E14" s="45"/>
      <c r="F14" s="43"/>
      <c r="G14" s="71"/>
      <c r="H14" s="72"/>
      <c r="I14" s="45"/>
      <c r="J14" s="73"/>
      <c r="K14" s="74"/>
    </row>
    <row r="15" spans="9:11" ht="12.75" customHeight="1">
      <c r="I15" s="40"/>
      <c r="J15" s="75"/>
      <c r="K15" s="76"/>
    </row>
    <row r="16" spans="1:11" ht="12.75" customHeight="1">
      <c r="A16" s="559" t="s">
        <v>230</v>
      </c>
      <c r="B16" s="560"/>
      <c r="C16" s="560"/>
      <c r="D16" s="560"/>
      <c r="E16" s="559" t="s">
        <v>231</v>
      </c>
      <c r="F16" s="560"/>
      <c r="G16" s="560"/>
      <c r="H16" s="560"/>
      <c r="I16" s="559" t="s">
        <v>232</v>
      </c>
      <c r="J16" s="560"/>
      <c r="K16" s="560"/>
    </row>
    <row r="17" spans="1:11" ht="12.75" customHeight="1">
      <c r="A17" s="47" t="s">
        <v>225</v>
      </c>
      <c r="B17" s="48" t="s">
        <v>207</v>
      </c>
      <c r="C17" s="48" t="s">
        <v>208</v>
      </c>
      <c r="D17" s="49" t="s">
        <v>226</v>
      </c>
      <c r="E17" s="48" t="s">
        <v>225</v>
      </c>
      <c r="F17" s="48" t="s">
        <v>207</v>
      </c>
      <c r="G17" s="48" t="s">
        <v>208</v>
      </c>
      <c r="H17" s="49" t="s">
        <v>226</v>
      </c>
      <c r="I17" s="47" t="s">
        <v>225</v>
      </c>
      <c r="J17" s="48" t="s">
        <v>227</v>
      </c>
      <c r="K17" s="49" t="s">
        <v>228</v>
      </c>
    </row>
    <row r="18" spans="1:18" ht="12.75" customHeight="1">
      <c r="A18" s="50" t="s">
        <v>234</v>
      </c>
      <c r="B18" s="51">
        <v>22</v>
      </c>
      <c r="C18" s="51">
        <v>4</v>
      </c>
      <c r="D18" s="52">
        <v>0.8461538461538461</v>
      </c>
      <c r="E18" s="77" t="s">
        <v>234</v>
      </c>
      <c r="F18" s="77">
        <v>44</v>
      </c>
      <c r="G18" s="77">
        <v>8</v>
      </c>
      <c r="H18" s="213">
        <v>0.8461538461538461</v>
      </c>
      <c r="I18" s="51" t="s">
        <v>233</v>
      </c>
      <c r="J18" s="51">
        <v>46</v>
      </c>
      <c r="K18" s="55">
        <v>1.7037037037037037</v>
      </c>
      <c r="Q18" s="78"/>
      <c r="R18" s="79"/>
    </row>
    <row r="19" spans="1:18" ht="12.75" customHeight="1">
      <c r="A19" s="56" t="s">
        <v>335</v>
      </c>
      <c r="B19" s="229">
        <v>19</v>
      </c>
      <c r="C19" s="229">
        <v>4</v>
      </c>
      <c r="D19" s="57">
        <v>0.8260869565217391</v>
      </c>
      <c r="E19" s="43" t="s">
        <v>335</v>
      </c>
      <c r="F19" s="43">
        <v>35</v>
      </c>
      <c r="G19" s="43">
        <v>10</v>
      </c>
      <c r="H19" s="214">
        <v>0.7777777777777778</v>
      </c>
      <c r="I19" s="212" t="s">
        <v>337</v>
      </c>
      <c r="J19" s="195">
        <v>68</v>
      </c>
      <c r="K19" s="60">
        <v>1.7</v>
      </c>
      <c r="Q19" s="78"/>
      <c r="R19" s="79"/>
    </row>
    <row r="20" spans="1:18" ht="12.75" customHeight="1">
      <c r="A20" s="56" t="s">
        <v>367</v>
      </c>
      <c r="B20" s="229">
        <v>9</v>
      </c>
      <c r="C20" s="229">
        <v>2</v>
      </c>
      <c r="D20" s="57">
        <v>0.8181818181818182</v>
      </c>
      <c r="E20" s="43" t="s">
        <v>264</v>
      </c>
      <c r="F20" s="43">
        <v>21</v>
      </c>
      <c r="G20" s="43">
        <v>7</v>
      </c>
      <c r="H20" s="214">
        <v>0.75</v>
      </c>
      <c r="I20" s="212" t="s">
        <v>367</v>
      </c>
      <c r="J20" s="195">
        <v>40</v>
      </c>
      <c r="K20" s="60">
        <v>1.6666666666666667</v>
      </c>
      <c r="R20" s="79"/>
    </row>
    <row r="21" spans="1:18" ht="12.75" customHeight="1">
      <c r="A21" s="56" t="s">
        <v>236</v>
      </c>
      <c r="B21" s="229">
        <v>22</v>
      </c>
      <c r="C21" s="229">
        <v>6</v>
      </c>
      <c r="D21" s="57">
        <v>0.7857142857142857</v>
      </c>
      <c r="E21" s="141" t="s">
        <v>337</v>
      </c>
      <c r="F21" s="141">
        <v>29</v>
      </c>
      <c r="G21" s="141">
        <v>11</v>
      </c>
      <c r="H21" s="214">
        <v>0.725</v>
      </c>
      <c r="I21" s="212" t="s">
        <v>234</v>
      </c>
      <c r="J21" s="195">
        <v>85</v>
      </c>
      <c r="K21" s="60">
        <v>1.6346153846153846</v>
      </c>
      <c r="Q21" s="78"/>
      <c r="R21" s="79"/>
    </row>
    <row r="22" spans="1:18" ht="12.75" customHeight="1">
      <c r="A22" s="64" t="s">
        <v>213</v>
      </c>
      <c r="B22" s="65">
        <v>16</v>
      </c>
      <c r="C22" s="65">
        <v>5</v>
      </c>
      <c r="D22" s="63">
        <v>0.7619047619047619</v>
      </c>
      <c r="E22" s="62" t="s">
        <v>330</v>
      </c>
      <c r="F22" s="62">
        <v>32</v>
      </c>
      <c r="G22" s="62">
        <v>13</v>
      </c>
      <c r="H22" s="215">
        <v>0.7111111111111111</v>
      </c>
      <c r="I22" s="62" t="s">
        <v>312</v>
      </c>
      <c r="J22" s="62">
        <v>41</v>
      </c>
      <c r="K22" s="81">
        <v>1.4137931034482758</v>
      </c>
      <c r="Q22" s="78"/>
      <c r="R22" s="79"/>
    </row>
    <row r="23" spans="9:11" ht="12.75" customHeight="1">
      <c r="I23" s="39"/>
      <c r="J23" s="59"/>
      <c r="K23" s="59"/>
    </row>
    <row r="24" spans="1:11" ht="12.75" customHeight="1">
      <c r="A24" s="39"/>
      <c r="B24" s="59"/>
      <c r="C24" s="59"/>
      <c r="D24" s="59"/>
      <c r="E24" s="39"/>
      <c r="F24" s="59"/>
      <c r="G24" s="59"/>
      <c r="H24" s="59"/>
      <c r="I24" s="39"/>
      <c r="J24" s="59"/>
      <c r="K24" s="59"/>
    </row>
    <row r="25" spans="1:11" ht="12.75" customHeight="1">
      <c r="A25" s="559" t="s">
        <v>237</v>
      </c>
      <c r="B25" s="560"/>
      <c r="C25" s="560"/>
      <c r="D25" s="560"/>
      <c r="E25" s="559" t="s">
        <v>238</v>
      </c>
      <c r="F25" s="560"/>
      <c r="G25" s="560"/>
      <c r="H25" s="560"/>
      <c r="I25" s="559" t="s">
        <v>239</v>
      </c>
      <c r="J25" s="560"/>
      <c r="K25" s="560"/>
    </row>
    <row r="26" spans="1:12" ht="12.75" customHeight="1">
      <c r="A26" s="82" t="s">
        <v>219</v>
      </c>
      <c r="B26" s="83">
        <v>2.107142857142857</v>
      </c>
      <c r="C26" s="84"/>
      <c r="D26" s="85"/>
      <c r="E26" s="567" t="s">
        <v>423</v>
      </c>
      <c r="F26" s="554"/>
      <c r="G26" s="554"/>
      <c r="H26" s="555"/>
      <c r="I26" s="51" t="s">
        <v>234</v>
      </c>
      <c r="J26" s="83">
        <v>3.326923076923077</v>
      </c>
      <c r="K26" s="86"/>
      <c r="L26" s="39"/>
    </row>
    <row r="27" spans="1:12" ht="12.75" customHeight="1">
      <c r="A27" s="87" t="s">
        <v>370</v>
      </c>
      <c r="B27" s="88">
        <v>1.6590909090909092</v>
      </c>
      <c r="C27" s="89"/>
      <c r="D27" s="90"/>
      <c r="E27" s="91" t="s">
        <v>292</v>
      </c>
      <c r="F27" s="556" t="s">
        <v>405</v>
      </c>
      <c r="G27" s="556"/>
      <c r="H27" s="92"/>
      <c r="I27" s="39" t="s">
        <v>337</v>
      </c>
      <c r="J27" s="88">
        <v>3.15</v>
      </c>
      <c r="K27" s="93"/>
      <c r="L27" s="39"/>
    </row>
    <row r="28" spans="1:12" ht="12.75" customHeight="1">
      <c r="A28" s="87" t="s">
        <v>359</v>
      </c>
      <c r="B28" s="88">
        <v>1.575</v>
      </c>
      <c r="C28" s="89"/>
      <c r="D28" s="90"/>
      <c r="E28" s="91" t="s">
        <v>268</v>
      </c>
      <c r="F28" s="556" t="s">
        <v>405</v>
      </c>
      <c r="G28" s="556"/>
      <c r="H28" s="92"/>
      <c r="I28" s="39" t="s">
        <v>233</v>
      </c>
      <c r="J28" s="88">
        <v>3.037037037037037</v>
      </c>
      <c r="K28" s="93"/>
      <c r="L28" s="39"/>
    </row>
    <row r="29" spans="1:12" ht="12.75" customHeight="1">
      <c r="A29" s="87" t="s">
        <v>217</v>
      </c>
      <c r="B29" s="88">
        <v>1.5454545454545454</v>
      </c>
      <c r="C29" s="89"/>
      <c r="D29" s="90"/>
      <c r="E29" s="91" t="s">
        <v>262</v>
      </c>
      <c r="F29" s="556" t="s">
        <v>405</v>
      </c>
      <c r="G29" s="556"/>
      <c r="H29" s="92"/>
      <c r="I29" s="39" t="s">
        <v>367</v>
      </c>
      <c r="J29" s="88">
        <v>2.9166666666666665</v>
      </c>
      <c r="K29" s="93"/>
      <c r="L29" s="39"/>
    </row>
    <row r="30" spans="1:12" ht="12.75" customHeight="1">
      <c r="A30" s="94" t="s">
        <v>336</v>
      </c>
      <c r="B30" s="95">
        <v>1.4516129032258065</v>
      </c>
      <c r="C30" s="96"/>
      <c r="D30" s="97"/>
      <c r="E30" s="98"/>
      <c r="F30" s="557"/>
      <c r="G30" s="557"/>
      <c r="H30" s="99"/>
      <c r="I30" s="65" t="s">
        <v>335</v>
      </c>
      <c r="J30" s="95">
        <v>2.8222222222222224</v>
      </c>
      <c r="K30" s="100"/>
      <c r="L30" s="39"/>
    </row>
    <row r="31" spans="1:12" ht="12.75" customHeight="1">
      <c r="A31" s="113"/>
      <c r="B31" s="88"/>
      <c r="C31" s="89"/>
      <c r="D31" s="112"/>
      <c r="E31" s="126"/>
      <c r="F31" s="561"/>
      <c r="G31" s="561"/>
      <c r="H31" s="125"/>
      <c r="I31" s="114"/>
      <c r="J31" s="88"/>
      <c r="K31" s="114"/>
      <c r="L31" s="113"/>
    </row>
    <row r="32" spans="1:12" ht="12.75" customHeight="1">
      <c r="A32" s="113"/>
      <c r="B32" s="88"/>
      <c r="C32" s="89"/>
      <c r="D32" s="112"/>
      <c r="E32" s="126"/>
      <c r="F32" s="556"/>
      <c r="G32" s="556"/>
      <c r="H32" s="125"/>
      <c r="I32" s="114"/>
      <c r="J32" s="88"/>
      <c r="K32" s="114"/>
      <c r="L32" s="113"/>
    </row>
    <row r="33" spans="1:10" ht="12.75" customHeight="1">
      <c r="A33" s="45"/>
      <c r="B33" s="101"/>
      <c r="C33" s="102"/>
      <c r="D33" s="73"/>
      <c r="E33" s="42"/>
      <c r="F33" s="42"/>
      <c r="G33" s="42"/>
      <c r="H33" s="42"/>
      <c r="I33" s="45"/>
      <c r="J33" s="101"/>
    </row>
    <row r="34" spans="1:11" ht="12.75">
      <c r="A34" s="558" t="s">
        <v>240</v>
      </c>
      <c r="B34" s="558"/>
      <c r="C34" s="558"/>
      <c r="D34" s="558"/>
      <c r="E34" s="558"/>
      <c r="F34" s="558"/>
      <c r="G34" s="558"/>
      <c r="H34" s="558"/>
      <c r="I34" s="558"/>
      <c r="J34" s="558"/>
      <c r="K34" s="558"/>
    </row>
    <row r="35" spans="1:11" ht="12.75">
      <c r="A35" s="558" t="s">
        <v>241</v>
      </c>
      <c r="B35" s="558"/>
      <c r="C35" s="558"/>
      <c r="D35" s="558"/>
      <c r="E35" s="558"/>
      <c r="F35" s="558"/>
      <c r="G35" s="558"/>
      <c r="H35" s="558"/>
      <c r="I35" s="558"/>
      <c r="J35" s="558"/>
      <c r="K35" s="558"/>
    </row>
    <row r="38" spans="1:45" ht="30" customHeight="1">
      <c r="A38" s="562" t="s">
        <v>212</v>
      </c>
      <c r="B38" s="562"/>
      <c r="C38" s="562"/>
      <c r="D38" s="562"/>
      <c r="E38" s="562"/>
      <c r="F38" s="562"/>
      <c r="G38" s="562"/>
      <c r="H38" s="562"/>
      <c r="I38" s="562"/>
      <c r="J38" s="562"/>
      <c r="K38" s="562"/>
      <c r="S38" s="44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ht="12.75"/>
    <row r="41" spans="1:11" ht="12.75" customHeight="1">
      <c r="A41" s="563" t="s">
        <v>222</v>
      </c>
      <c r="B41" s="563"/>
      <c r="C41" s="563"/>
      <c r="D41" s="563"/>
      <c r="E41" s="564" t="s">
        <v>223</v>
      </c>
      <c r="F41" s="565"/>
      <c r="G41" s="565"/>
      <c r="H41" s="565"/>
      <c r="I41" s="566" t="s">
        <v>224</v>
      </c>
      <c r="J41" s="563"/>
      <c r="K41" s="563"/>
    </row>
    <row r="42" spans="1:11" ht="12.75" customHeight="1">
      <c r="A42" s="47" t="s">
        <v>225</v>
      </c>
      <c r="B42" s="48" t="s">
        <v>207</v>
      </c>
      <c r="C42" s="48" t="s">
        <v>208</v>
      </c>
      <c r="D42" s="49" t="s">
        <v>226</v>
      </c>
      <c r="E42" s="47" t="s">
        <v>225</v>
      </c>
      <c r="F42" s="48" t="s">
        <v>207</v>
      </c>
      <c r="G42" s="48" t="s">
        <v>208</v>
      </c>
      <c r="H42" s="49" t="s">
        <v>226</v>
      </c>
      <c r="I42" s="47" t="s">
        <v>225</v>
      </c>
      <c r="J42" s="48" t="s">
        <v>227</v>
      </c>
      <c r="K42" s="49" t="s">
        <v>228</v>
      </c>
    </row>
    <row r="43" spans="1:11" ht="12.75" customHeight="1">
      <c r="A43" s="50" t="s">
        <v>229</v>
      </c>
      <c r="B43" s="190">
        <v>11</v>
      </c>
      <c r="C43" s="190">
        <v>3</v>
      </c>
      <c r="D43" s="52">
        <v>0.7857142857142857</v>
      </c>
      <c r="E43" s="51" t="s">
        <v>229</v>
      </c>
      <c r="F43" s="51">
        <v>24</v>
      </c>
      <c r="G43" s="53">
        <v>5</v>
      </c>
      <c r="H43" s="54">
        <v>0.8275862068965517</v>
      </c>
      <c r="I43" s="50" t="s">
        <v>229</v>
      </c>
      <c r="J43" s="53">
        <v>31</v>
      </c>
      <c r="K43" s="55">
        <v>1.0689655172413792</v>
      </c>
    </row>
    <row r="44" spans="1:11" ht="12.75" customHeight="1">
      <c r="A44" s="56" t="s">
        <v>242</v>
      </c>
      <c r="B44" s="229">
        <v>11</v>
      </c>
      <c r="C44" s="229">
        <v>5</v>
      </c>
      <c r="D44" s="57">
        <v>0.6875</v>
      </c>
      <c r="E44" s="194" t="s">
        <v>242</v>
      </c>
      <c r="F44" s="39">
        <v>22</v>
      </c>
      <c r="G44" s="58">
        <v>12</v>
      </c>
      <c r="H44" s="59">
        <v>0.6470588235294118</v>
      </c>
      <c r="I44" s="56" t="s">
        <v>244</v>
      </c>
      <c r="J44" s="58">
        <v>29</v>
      </c>
      <c r="K44" s="60">
        <v>0.7631578947368421</v>
      </c>
    </row>
    <row r="45" spans="1:11" ht="12.75" customHeight="1">
      <c r="A45" s="56" t="s">
        <v>244</v>
      </c>
      <c r="B45" s="229">
        <v>14</v>
      </c>
      <c r="C45" s="229">
        <v>7</v>
      </c>
      <c r="D45" s="57">
        <v>0.6666666666666666</v>
      </c>
      <c r="E45" s="194" t="s">
        <v>214</v>
      </c>
      <c r="F45" s="39">
        <v>19</v>
      </c>
      <c r="G45" s="58">
        <v>15</v>
      </c>
      <c r="H45" s="59">
        <v>0.5588235294117647</v>
      </c>
      <c r="I45" s="56" t="s">
        <v>243</v>
      </c>
      <c r="J45" s="58">
        <v>23</v>
      </c>
      <c r="K45" s="60">
        <v>0.6388888888888888</v>
      </c>
    </row>
    <row r="46" spans="1:11" ht="12.75" customHeight="1">
      <c r="A46" s="56" t="s">
        <v>214</v>
      </c>
      <c r="B46" s="229">
        <v>12</v>
      </c>
      <c r="C46" s="229">
        <v>6</v>
      </c>
      <c r="D46" s="57">
        <v>0.6666666666666666</v>
      </c>
      <c r="E46" s="194" t="s">
        <v>243</v>
      </c>
      <c r="F46" s="39">
        <v>20</v>
      </c>
      <c r="G46" s="58">
        <v>16</v>
      </c>
      <c r="H46" s="59">
        <v>0.5555555555555556</v>
      </c>
      <c r="I46" s="56" t="s">
        <v>214</v>
      </c>
      <c r="J46" s="58">
        <v>19</v>
      </c>
      <c r="K46" s="60">
        <v>0.5588235294117647</v>
      </c>
    </row>
    <row r="47" spans="1:11" ht="12.75" customHeight="1">
      <c r="A47" s="64" t="s">
        <v>243</v>
      </c>
      <c r="B47" s="191">
        <v>10</v>
      </c>
      <c r="C47" s="66">
        <v>6</v>
      </c>
      <c r="D47" s="63">
        <v>0.625</v>
      </c>
      <c r="E47" s="65" t="s">
        <v>244</v>
      </c>
      <c r="F47" s="65">
        <v>21</v>
      </c>
      <c r="G47" s="66">
        <v>17</v>
      </c>
      <c r="H47" s="67">
        <v>0.5526315789473685</v>
      </c>
      <c r="I47" s="64" t="s">
        <v>266</v>
      </c>
      <c r="J47" s="66">
        <v>11</v>
      </c>
      <c r="K47" s="68">
        <v>0.4074074074074074</v>
      </c>
    </row>
    <row r="48" spans="1:11" ht="12.75" customHeight="1">
      <c r="A48" s="39"/>
      <c r="B48" s="39"/>
      <c r="C48" s="58"/>
      <c r="D48" s="69"/>
      <c r="E48" s="39"/>
      <c r="F48" s="39"/>
      <c r="G48" s="58"/>
      <c r="H48" s="69"/>
      <c r="I48" s="39"/>
      <c r="J48" s="58"/>
      <c r="K48" s="70"/>
    </row>
    <row r="49" spans="5:11" ht="12.75" customHeight="1">
      <c r="E49" s="45"/>
      <c r="F49" s="43"/>
      <c r="G49" s="71"/>
      <c r="H49" s="72"/>
      <c r="I49" s="45"/>
      <c r="J49" s="73"/>
      <c r="K49" s="74"/>
    </row>
    <row r="50" spans="9:11" ht="12.75" customHeight="1">
      <c r="I50" s="40"/>
      <c r="J50" s="75"/>
      <c r="K50" s="76"/>
    </row>
    <row r="51" spans="1:16" ht="12.75" customHeight="1">
      <c r="A51" s="559" t="s">
        <v>230</v>
      </c>
      <c r="B51" s="560"/>
      <c r="C51" s="560"/>
      <c r="D51" s="560"/>
      <c r="E51" s="559" t="s">
        <v>231</v>
      </c>
      <c r="F51" s="560"/>
      <c r="G51" s="560"/>
      <c r="H51" s="560"/>
      <c r="I51" s="559" t="s">
        <v>232</v>
      </c>
      <c r="J51" s="560"/>
      <c r="K51" s="560"/>
      <c r="M51" s="127"/>
      <c r="N51" s="127"/>
      <c r="O51" s="127"/>
      <c r="P51" s="127"/>
    </row>
    <row r="52" spans="1:16" ht="12.75" customHeight="1">
      <c r="A52" s="47" t="s">
        <v>225</v>
      </c>
      <c r="B52" s="48" t="s">
        <v>207</v>
      </c>
      <c r="C52" s="48" t="s">
        <v>208</v>
      </c>
      <c r="D52" s="49" t="s">
        <v>226</v>
      </c>
      <c r="E52" s="48" t="s">
        <v>225</v>
      </c>
      <c r="F52" s="48" t="s">
        <v>207</v>
      </c>
      <c r="G52" s="48" t="s">
        <v>208</v>
      </c>
      <c r="H52" s="49" t="s">
        <v>226</v>
      </c>
      <c r="I52" s="47" t="s">
        <v>225</v>
      </c>
      <c r="J52" s="48" t="s">
        <v>227</v>
      </c>
      <c r="K52" s="49" t="s">
        <v>228</v>
      </c>
      <c r="M52" s="193"/>
      <c r="N52" s="192"/>
      <c r="O52" s="58"/>
      <c r="P52" s="59"/>
    </row>
    <row r="53" spans="1:16" ht="12.75" customHeight="1">
      <c r="A53" s="50" t="s">
        <v>316</v>
      </c>
      <c r="B53" s="190">
        <v>20</v>
      </c>
      <c r="C53" s="190">
        <v>2</v>
      </c>
      <c r="D53" s="52">
        <v>0.9090909090909091</v>
      </c>
      <c r="E53" s="77" t="s">
        <v>316</v>
      </c>
      <c r="F53" s="77">
        <v>41</v>
      </c>
      <c r="G53" s="77">
        <v>6</v>
      </c>
      <c r="H53" s="103">
        <v>0.8723404255319149</v>
      </c>
      <c r="I53" s="50" t="s">
        <v>316</v>
      </c>
      <c r="J53" s="51">
        <v>73</v>
      </c>
      <c r="K53" s="55">
        <v>1.553191489361702</v>
      </c>
      <c r="M53" s="127"/>
      <c r="N53" s="127"/>
      <c r="O53" s="127"/>
      <c r="P53" s="127"/>
    </row>
    <row r="54" spans="1:18" ht="12.75" customHeight="1">
      <c r="A54" s="80" t="s">
        <v>379</v>
      </c>
      <c r="B54" s="229">
        <v>16</v>
      </c>
      <c r="C54" s="58">
        <v>5</v>
      </c>
      <c r="D54" s="57">
        <v>0.7619047619047619</v>
      </c>
      <c r="E54" s="43" t="s">
        <v>379</v>
      </c>
      <c r="F54" s="43">
        <v>27</v>
      </c>
      <c r="G54" s="43">
        <v>13</v>
      </c>
      <c r="H54" s="104">
        <v>0.675</v>
      </c>
      <c r="I54" s="56" t="s">
        <v>265</v>
      </c>
      <c r="J54" s="113">
        <v>30</v>
      </c>
      <c r="K54" s="60">
        <v>1.4285714285714286</v>
      </c>
      <c r="R54" s="79"/>
    </row>
    <row r="55" spans="1:18" ht="12.75" customHeight="1">
      <c r="A55" s="80" t="s">
        <v>399</v>
      </c>
      <c r="B55" s="229">
        <v>11</v>
      </c>
      <c r="C55" s="58">
        <v>5</v>
      </c>
      <c r="D55" s="57">
        <v>0.6875</v>
      </c>
      <c r="E55" s="43" t="s">
        <v>353</v>
      </c>
      <c r="F55" s="43">
        <v>24</v>
      </c>
      <c r="G55" s="43">
        <v>12</v>
      </c>
      <c r="H55" s="104">
        <v>0.6666666666666666</v>
      </c>
      <c r="I55" s="56" t="s">
        <v>246</v>
      </c>
      <c r="J55" s="113">
        <v>46</v>
      </c>
      <c r="K55" s="60">
        <v>1.1794871794871795</v>
      </c>
      <c r="Q55" s="78"/>
      <c r="R55" s="79"/>
    </row>
    <row r="56" spans="1:18" ht="12.75" customHeight="1">
      <c r="A56" s="56" t="s">
        <v>246</v>
      </c>
      <c r="B56" s="229">
        <v>13</v>
      </c>
      <c r="C56" s="58">
        <v>6</v>
      </c>
      <c r="D56" s="57">
        <v>0.6842105263157895</v>
      </c>
      <c r="E56" s="43" t="s">
        <v>276</v>
      </c>
      <c r="F56" s="43">
        <v>25</v>
      </c>
      <c r="G56" s="43">
        <v>13</v>
      </c>
      <c r="H56" s="104">
        <v>0.6578947368421053</v>
      </c>
      <c r="I56" s="56" t="s">
        <v>374</v>
      </c>
      <c r="J56" s="114">
        <v>40</v>
      </c>
      <c r="K56" s="60">
        <v>1.1428571428571428</v>
      </c>
      <c r="M56" s="226"/>
      <c r="N56" s="224"/>
      <c r="O56" s="224"/>
      <c r="P56" s="59"/>
      <c r="Q56" s="78"/>
      <c r="R56" s="79"/>
    </row>
    <row r="57" spans="1:18" ht="12.75" customHeight="1">
      <c r="A57" s="64" t="s">
        <v>218</v>
      </c>
      <c r="B57" s="191">
        <v>12</v>
      </c>
      <c r="C57" s="191">
        <v>6</v>
      </c>
      <c r="D57" s="63">
        <v>0.6666666666666666</v>
      </c>
      <c r="E57" s="62" t="s">
        <v>215</v>
      </c>
      <c r="F57" s="62">
        <v>23</v>
      </c>
      <c r="G57" s="62">
        <v>12</v>
      </c>
      <c r="H57" s="105">
        <v>0.6571428571428571</v>
      </c>
      <c r="I57" s="61" t="s">
        <v>353</v>
      </c>
      <c r="J57" s="62">
        <v>36</v>
      </c>
      <c r="K57" s="81">
        <v>1</v>
      </c>
      <c r="Q57" s="78"/>
      <c r="R57" s="79"/>
    </row>
    <row r="58" spans="9:11" ht="12.75" customHeight="1">
      <c r="I58" s="39"/>
      <c r="J58" s="59"/>
      <c r="K58" s="59"/>
    </row>
    <row r="59" spans="1:11" ht="12.75" customHeight="1">
      <c r="A59" s="39"/>
      <c r="B59" s="59"/>
      <c r="C59" s="59"/>
      <c r="D59" s="59"/>
      <c r="E59" s="39"/>
      <c r="F59" s="59"/>
      <c r="G59" s="59"/>
      <c r="H59" s="59"/>
      <c r="I59" s="39"/>
      <c r="J59" s="59"/>
      <c r="K59" s="59"/>
    </row>
    <row r="60" spans="1:11" ht="12.75" customHeight="1">
      <c r="A60" s="559" t="s">
        <v>237</v>
      </c>
      <c r="B60" s="560"/>
      <c r="C60" s="560"/>
      <c r="D60" s="560"/>
      <c r="E60" s="559" t="s">
        <v>238</v>
      </c>
      <c r="F60" s="560"/>
      <c r="G60" s="560"/>
      <c r="H60" s="560"/>
      <c r="I60" s="559" t="s">
        <v>239</v>
      </c>
      <c r="J60" s="560"/>
      <c r="K60" s="560"/>
    </row>
    <row r="61" spans="1:12" ht="12.75" customHeight="1">
      <c r="A61" s="82" t="s">
        <v>229</v>
      </c>
      <c r="B61" s="83">
        <v>2.7241379310344827</v>
      </c>
      <c r="C61" s="84"/>
      <c r="D61" s="222"/>
      <c r="E61" s="554" t="s">
        <v>395</v>
      </c>
      <c r="F61" s="554"/>
      <c r="G61" s="554"/>
      <c r="H61" s="555"/>
      <c r="I61" s="50" t="s">
        <v>316</v>
      </c>
      <c r="J61" s="83">
        <v>3.297872340425532</v>
      </c>
      <c r="K61" s="86"/>
      <c r="L61" s="39"/>
    </row>
    <row r="62" spans="1:12" ht="12.75" customHeight="1">
      <c r="A62" s="87" t="s">
        <v>244</v>
      </c>
      <c r="B62" s="88">
        <v>1.868421052631579</v>
      </c>
      <c r="C62" s="89"/>
      <c r="D62" s="349"/>
      <c r="E62" s="347" t="s">
        <v>229</v>
      </c>
      <c r="F62" s="561" t="s">
        <v>392</v>
      </c>
      <c r="G62" s="561"/>
      <c r="H62" s="223"/>
      <c r="I62" s="87" t="s">
        <v>265</v>
      </c>
      <c r="J62" s="88">
        <v>2.6666666666666665</v>
      </c>
      <c r="K62" s="93"/>
      <c r="L62" s="39"/>
    </row>
    <row r="63" spans="1:12" ht="12.75" customHeight="1">
      <c r="A63" s="87" t="s">
        <v>243</v>
      </c>
      <c r="B63" s="88">
        <v>1.75</v>
      </c>
      <c r="C63" s="89"/>
      <c r="D63" s="349"/>
      <c r="E63" s="126" t="s">
        <v>374</v>
      </c>
      <c r="F63" s="556" t="s">
        <v>415</v>
      </c>
      <c r="G63" s="556"/>
      <c r="H63" s="92"/>
      <c r="I63" s="87" t="s">
        <v>246</v>
      </c>
      <c r="J63" s="88">
        <v>2.4615384615384617</v>
      </c>
      <c r="K63" s="93"/>
      <c r="L63" s="39"/>
    </row>
    <row r="64" spans="1:12" ht="12.75" customHeight="1">
      <c r="A64" s="87" t="s">
        <v>214</v>
      </c>
      <c r="B64" s="88">
        <v>1.6764705882352942</v>
      </c>
      <c r="C64" s="89"/>
      <c r="D64" s="349"/>
      <c r="E64" s="126" t="s">
        <v>270</v>
      </c>
      <c r="F64" s="556" t="s">
        <v>392</v>
      </c>
      <c r="G64" s="556"/>
      <c r="H64" s="92"/>
      <c r="I64" s="87" t="s">
        <v>353</v>
      </c>
      <c r="J64" s="88">
        <v>2.3333333333333335</v>
      </c>
      <c r="K64" s="93"/>
      <c r="L64" s="39"/>
    </row>
    <row r="65" spans="1:12" ht="12.75" customHeight="1">
      <c r="A65" s="94" t="s">
        <v>242</v>
      </c>
      <c r="B65" s="95">
        <v>1.6764705882352942</v>
      </c>
      <c r="C65" s="96"/>
      <c r="D65" s="350"/>
      <c r="E65" s="348" t="s">
        <v>316</v>
      </c>
      <c r="F65" s="557" t="s">
        <v>392</v>
      </c>
      <c r="G65" s="557"/>
      <c r="H65" s="99"/>
      <c r="I65" s="64" t="s">
        <v>215</v>
      </c>
      <c r="J65" s="95">
        <v>2.3142857142857145</v>
      </c>
      <c r="K65" s="100"/>
      <c r="L65" s="39"/>
    </row>
    <row r="67" spans="1:11" ht="12.75">
      <c r="A67" s="558" t="s">
        <v>240</v>
      </c>
      <c r="B67" s="558"/>
      <c r="C67" s="558"/>
      <c r="D67" s="558"/>
      <c r="E67" s="558"/>
      <c r="F67" s="558"/>
      <c r="G67" s="558"/>
      <c r="H67" s="558"/>
      <c r="I67" s="558"/>
      <c r="J67" s="558"/>
      <c r="K67" s="558"/>
    </row>
    <row r="68" spans="1:11" ht="12.75">
      <c r="A68" s="558" t="s">
        <v>241</v>
      </c>
      <c r="B68" s="558"/>
      <c r="C68" s="558"/>
      <c r="D68" s="558"/>
      <c r="E68" s="558"/>
      <c r="F68" s="558"/>
      <c r="G68" s="558"/>
      <c r="H68" s="558"/>
      <c r="I68" s="558"/>
      <c r="J68" s="558"/>
      <c r="K68" s="558"/>
    </row>
  </sheetData>
  <sheetProtection/>
  <mergeCells count="39">
    <mergeCell ref="A1:K1"/>
    <mergeCell ref="A2:K2"/>
    <mergeCell ref="A4:K4"/>
    <mergeCell ref="A5:K5"/>
    <mergeCell ref="A6:D6"/>
    <mergeCell ref="E6:H6"/>
    <mergeCell ref="I6:K6"/>
    <mergeCell ref="E26:H26"/>
    <mergeCell ref="A16:D16"/>
    <mergeCell ref="E16:H16"/>
    <mergeCell ref="I16:K16"/>
    <mergeCell ref="A25:D25"/>
    <mergeCell ref="E25:H25"/>
    <mergeCell ref="I25:K25"/>
    <mergeCell ref="F27:G27"/>
    <mergeCell ref="F28:G28"/>
    <mergeCell ref="F30:G30"/>
    <mergeCell ref="A34:K34"/>
    <mergeCell ref="F31:G31"/>
    <mergeCell ref="F32:G32"/>
    <mergeCell ref="F29:G29"/>
    <mergeCell ref="A35:K35"/>
    <mergeCell ref="A38:K38"/>
    <mergeCell ref="A41:D41"/>
    <mergeCell ref="E41:H41"/>
    <mergeCell ref="I41:K41"/>
    <mergeCell ref="A51:D51"/>
    <mergeCell ref="E51:H51"/>
    <mergeCell ref="I51:K51"/>
    <mergeCell ref="E61:H61"/>
    <mergeCell ref="F64:G64"/>
    <mergeCell ref="F65:G65"/>
    <mergeCell ref="A67:K67"/>
    <mergeCell ref="A68:K68"/>
    <mergeCell ref="A60:D60"/>
    <mergeCell ref="E60:H60"/>
    <mergeCell ref="I60:K60"/>
    <mergeCell ref="F63:G63"/>
    <mergeCell ref="F62:G62"/>
  </mergeCells>
  <printOptions horizontalCentered="1"/>
  <pageMargins left="0" right="0" top="0" bottom="0" header="0" footer="0"/>
  <pageSetup fitToHeight="1" fitToWidth="1" horizontalDpi="600" verticalDpi="600" orientation="portrait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V130"/>
  <sheetViews>
    <sheetView zoomScale="70" zoomScaleNormal="70" zoomScalePageLayoutView="0" workbookViewId="0" topLeftCell="A1">
      <pane xSplit="17" ySplit="3" topLeftCell="EE4" activePane="bottomRight" state="frozen"/>
      <selection pane="topLeft" activeCell="E38" sqref="E38"/>
      <selection pane="topRight" activeCell="E38" sqref="E38"/>
      <selection pane="bottomLeft" activeCell="E38" sqref="E38"/>
      <selection pane="bottomRight" activeCell="A1" sqref="A1:A3"/>
    </sheetView>
  </sheetViews>
  <sheetFormatPr defaultColWidth="9.33203125" defaultRowHeight="11.25"/>
  <cols>
    <col min="1" max="1" width="37.66015625" style="233" customWidth="1"/>
    <col min="2" max="2" width="12.5" style="233" hidden="1" customWidth="1"/>
    <col min="3" max="3" width="11.66015625" style="233" hidden="1" customWidth="1"/>
    <col min="4" max="4" width="15.16015625" style="233" customWidth="1"/>
    <col min="5" max="5" width="16.83203125" style="238" customWidth="1"/>
    <col min="6" max="12" width="7.83203125" style="233" customWidth="1"/>
    <col min="13" max="13" width="7.66015625" style="233" customWidth="1"/>
    <col min="14" max="15" width="7.83203125" style="233" customWidth="1"/>
    <col min="16" max="16" width="12.66015625" style="233" bestFit="1" customWidth="1"/>
    <col min="17" max="17" width="10.83203125" style="233" customWidth="1"/>
    <col min="18" max="26" width="6.5" style="79" customWidth="1"/>
    <col min="27" max="179" width="6.5" style="233" customWidth="1"/>
    <col min="180" max="16384" width="9.33203125" style="233" customWidth="1"/>
  </cols>
  <sheetData>
    <row r="1" spans="1:180" ht="15.75" customHeight="1">
      <c r="A1" s="573" t="s">
        <v>273</v>
      </c>
      <c r="B1" s="79"/>
      <c r="C1" s="79"/>
      <c r="D1" s="79"/>
      <c r="E1" s="230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231" t="s">
        <v>248</v>
      </c>
      <c r="R1" s="232">
        <v>1</v>
      </c>
      <c r="AA1" s="232">
        <v>2</v>
      </c>
      <c r="AB1" s="79"/>
      <c r="AC1" s="79"/>
      <c r="AD1" s="79"/>
      <c r="AE1" s="79"/>
      <c r="AF1" s="79"/>
      <c r="AG1" s="79"/>
      <c r="AH1" s="79"/>
      <c r="AI1" s="79"/>
      <c r="AJ1" s="232">
        <v>3</v>
      </c>
      <c r="AK1" s="79"/>
      <c r="AL1" s="79"/>
      <c r="AM1" s="79"/>
      <c r="AN1" s="79"/>
      <c r="AO1" s="79"/>
      <c r="AP1" s="79"/>
      <c r="AQ1" s="79"/>
      <c r="AR1" s="79"/>
      <c r="AS1" s="232">
        <v>4</v>
      </c>
      <c r="AT1" s="79"/>
      <c r="AU1" s="79"/>
      <c r="AV1" s="79"/>
      <c r="AW1" s="79"/>
      <c r="AX1" s="79"/>
      <c r="AY1" s="79"/>
      <c r="AZ1" s="79"/>
      <c r="BA1" s="79"/>
      <c r="BB1" s="232">
        <v>5</v>
      </c>
      <c r="BC1" s="79"/>
      <c r="BD1" s="79"/>
      <c r="BE1" s="79"/>
      <c r="BF1" s="79"/>
      <c r="BG1" s="79"/>
      <c r="BH1" s="79"/>
      <c r="BI1" s="79"/>
      <c r="BJ1" s="79"/>
      <c r="BK1" s="232">
        <v>6</v>
      </c>
      <c r="BL1" s="79"/>
      <c r="BM1" s="79"/>
      <c r="BN1" s="79"/>
      <c r="BO1" s="79"/>
      <c r="BP1" s="79"/>
      <c r="BQ1" s="79"/>
      <c r="BR1" s="79"/>
      <c r="BS1" s="79"/>
      <c r="BT1" s="232">
        <v>7</v>
      </c>
      <c r="BU1" s="79"/>
      <c r="BV1" s="79"/>
      <c r="BW1" s="79"/>
      <c r="BX1" s="79"/>
      <c r="BY1" s="79"/>
      <c r="BZ1" s="79"/>
      <c r="CA1" s="79"/>
      <c r="CB1" s="79"/>
      <c r="CC1" s="232">
        <v>8</v>
      </c>
      <c r="CD1" s="79"/>
      <c r="CE1" s="79"/>
      <c r="CF1" s="79"/>
      <c r="CG1" s="79"/>
      <c r="CH1" s="79"/>
      <c r="CI1" s="79"/>
      <c r="CJ1" s="79"/>
      <c r="CK1" s="79"/>
      <c r="CL1" s="232">
        <v>9</v>
      </c>
      <c r="CM1" s="79"/>
      <c r="CN1" s="79"/>
      <c r="CO1" s="79"/>
      <c r="CP1" s="79"/>
      <c r="CQ1" s="79"/>
      <c r="CR1" s="79"/>
      <c r="CS1" s="79"/>
      <c r="CT1" s="79"/>
      <c r="CU1" s="232">
        <v>10</v>
      </c>
      <c r="CV1" s="79"/>
      <c r="CW1" s="79"/>
      <c r="CX1" s="79"/>
      <c r="CY1" s="79"/>
      <c r="CZ1" s="79"/>
      <c r="DA1" s="79"/>
      <c r="DB1" s="79"/>
      <c r="DC1" s="79"/>
      <c r="DD1" s="232">
        <v>11</v>
      </c>
      <c r="DE1" s="79"/>
      <c r="DF1" s="79"/>
      <c r="DG1" s="79"/>
      <c r="DH1" s="79"/>
      <c r="DI1" s="79"/>
      <c r="DJ1" s="79"/>
      <c r="DK1" s="79"/>
      <c r="DL1" s="79"/>
      <c r="DM1" s="232">
        <v>12</v>
      </c>
      <c r="DN1" s="79"/>
      <c r="DO1" s="79"/>
      <c r="DP1" s="79"/>
      <c r="DQ1" s="79"/>
      <c r="DR1" s="79"/>
      <c r="DS1" s="79"/>
      <c r="DT1" s="79"/>
      <c r="DU1" s="79"/>
      <c r="DV1" s="232">
        <v>13</v>
      </c>
      <c r="DW1" s="79"/>
      <c r="DX1" s="79"/>
      <c r="DY1" s="79"/>
      <c r="DZ1" s="79"/>
      <c r="EA1" s="79"/>
      <c r="EB1" s="79"/>
      <c r="EC1" s="79"/>
      <c r="ED1" s="79"/>
      <c r="EE1" s="232">
        <v>14</v>
      </c>
      <c r="EF1" s="79"/>
      <c r="EG1" s="79"/>
      <c r="EH1" s="79"/>
      <c r="EI1" s="79"/>
      <c r="EJ1" s="79"/>
      <c r="EK1" s="79"/>
      <c r="EL1" s="79"/>
      <c r="EM1" s="79"/>
      <c r="EN1" s="232">
        <v>15</v>
      </c>
      <c r="EO1" s="79"/>
      <c r="EP1" s="79"/>
      <c r="EQ1" s="79"/>
      <c r="ER1" s="79"/>
      <c r="ES1" s="79"/>
      <c r="ET1" s="79"/>
      <c r="EU1" s="79"/>
      <c r="EV1" s="79"/>
      <c r="EW1" s="232">
        <v>16</v>
      </c>
      <c r="EX1" s="79"/>
      <c r="EY1" s="79"/>
      <c r="EZ1" s="79"/>
      <c r="FA1" s="79"/>
      <c r="FB1" s="79"/>
      <c r="FC1" s="79"/>
      <c r="FD1" s="79"/>
      <c r="FE1" s="79"/>
      <c r="FF1" s="232">
        <v>17</v>
      </c>
      <c r="FG1" s="79"/>
      <c r="FH1" s="79"/>
      <c r="FI1" s="79"/>
      <c r="FJ1" s="79"/>
      <c r="FK1" s="79"/>
      <c r="FL1" s="79"/>
      <c r="FM1" s="79"/>
      <c r="FN1" s="79"/>
      <c r="FO1" s="232">
        <v>18</v>
      </c>
      <c r="FP1" s="79"/>
      <c r="FQ1" s="79"/>
      <c r="FR1" s="79"/>
      <c r="FS1" s="79"/>
      <c r="FT1" s="79"/>
      <c r="FU1" s="79"/>
      <c r="FV1" s="79"/>
      <c r="FW1" s="79"/>
      <c r="FX1" s="296"/>
    </row>
    <row r="2" spans="1:180" ht="15">
      <c r="A2" s="574"/>
      <c r="B2" s="231"/>
      <c r="C2" s="231"/>
      <c r="D2" s="231"/>
      <c r="E2" s="231"/>
      <c r="F2" s="579" t="s">
        <v>249</v>
      </c>
      <c r="G2" s="580"/>
      <c r="H2" s="579" t="s">
        <v>250</v>
      </c>
      <c r="I2" s="580"/>
      <c r="J2" s="579" t="s">
        <v>251</v>
      </c>
      <c r="K2" s="580"/>
      <c r="L2" s="579" t="s">
        <v>252</v>
      </c>
      <c r="M2" s="580"/>
      <c r="N2" s="579" t="s">
        <v>253</v>
      </c>
      <c r="O2" s="580"/>
      <c r="P2" s="234"/>
      <c r="Q2" s="234"/>
      <c r="R2" s="266" t="s">
        <v>207</v>
      </c>
      <c r="S2" s="79" t="s">
        <v>208</v>
      </c>
      <c r="T2" s="268" t="s">
        <v>207</v>
      </c>
      <c r="U2" s="79" t="s">
        <v>208</v>
      </c>
      <c r="V2" s="268" t="s">
        <v>207</v>
      </c>
      <c r="W2" s="79" t="s">
        <v>208</v>
      </c>
      <c r="X2" s="268" t="s">
        <v>207</v>
      </c>
      <c r="Y2" s="79" t="s">
        <v>208</v>
      </c>
      <c r="Z2" s="270"/>
      <c r="AA2" s="266" t="s">
        <v>207</v>
      </c>
      <c r="AB2" s="79" t="s">
        <v>208</v>
      </c>
      <c r="AC2" s="268" t="s">
        <v>207</v>
      </c>
      <c r="AD2" s="79" t="s">
        <v>208</v>
      </c>
      <c r="AE2" s="268" t="s">
        <v>207</v>
      </c>
      <c r="AF2" s="79" t="s">
        <v>208</v>
      </c>
      <c r="AG2" s="268" t="s">
        <v>207</v>
      </c>
      <c r="AH2" s="79" t="s">
        <v>208</v>
      </c>
      <c r="AI2" s="270"/>
      <c r="AJ2" s="266" t="s">
        <v>207</v>
      </c>
      <c r="AK2" s="79" t="s">
        <v>208</v>
      </c>
      <c r="AL2" s="268" t="s">
        <v>207</v>
      </c>
      <c r="AM2" s="79" t="s">
        <v>208</v>
      </c>
      <c r="AN2" s="268" t="s">
        <v>207</v>
      </c>
      <c r="AO2" s="79" t="s">
        <v>208</v>
      </c>
      <c r="AP2" s="268" t="s">
        <v>207</v>
      </c>
      <c r="AQ2" s="79" t="s">
        <v>208</v>
      </c>
      <c r="AR2" s="270"/>
      <c r="AS2" s="266" t="s">
        <v>207</v>
      </c>
      <c r="AT2" s="79" t="s">
        <v>208</v>
      </c>
      <c r="AU2" s="268" t="s">
        <v>207</v>
      </c>
      <c r="AV2" s="79" t="s">
        <v>208</v>
      </c>
      <c r="AW2" s="268" t="s">
        <v>207</v>
      </c>
      <c r="AX2" s="79" t="s">
        <v>208</v>
      </c>
      <c r="AY2" s="268" t="s">
        <v>207</v>
      </c>
      <c r="AZ2" s="79" t="s">
        <v>208</v>
      </c>
      <c r="BA2" s="270"/>
      <c r="BB2" s="266" t="s">
        <v>207</v>
      </c>
      <c r="BC2" s="79" t="s">
        <v>208</v>
      </c>
      <c r="BD2" s="268" t="s">
        <v>207</v>
      </c>
      <c r="BE2" s="79" t="s">
        <v>208</v>
      </c>
      <c r="BF2" s="268" t="s">
        <v>207</v>
      </c>
      <c r="BG2" s="79" t="s">
        <v>208</v>
      </c>
      <c r="BH2" s="268" t="s">
        <v>207</v>
      </c>
      <c r="BI2" s="79" t="s">
        <v>208</v>
      </c>
      <c r="BJ2" s="270"/>
      <c r="BK2" s="266" t="s">
        <v>207</v>
      </c>
      <c r="BL2" s="79" t="s">
        <v>208</v>
      </c>
      <c r="BM2" s="268" t="s">
        <v>207</v>
      </c>
      <c r="BN2" s="79" t="s">
        <v>208</v>
      </c>
      <c r="BO2" s="268" t="s">
        <v>207</v>
      </c>
      <c r="BP2" s="79" t="s">
        <v>208</v>
      </c>
      <c r="BQ2" s="268" t="s">
        <v>207</v>
      </c>
      <c r="BR2" s="79" t="s">
        <v>208</v>
      </c>
      <c r="BS2" s="270"/>
      <c r="BT2" s="266" t="s">
        <v>207</v>
      </c>
      <c r="BU2" s="79" t="s">
        <v>208</v>
      </c>
      <c r="BV2" s="268" t="s">
        <v>207</v>
      </c>
      <c r="BW2" s="79" t="s">
        <v>208</v>
      </c>
      <c r="BX2" s="268" t="s">
        <v>207</v>
      </c>
      <c r="BY2" s="79" t="s">
        <v>208</v>
      </c>
      <c r="BZ2" s="268" t="s">
        <v>207</v>
      </c>
      <c r="CA2" s="79" t="s">
        <v>208</v>
      </c>
      <c r="CB2" s="270"/>
      <c r="CC2" s="266" t="s">
        <v>207</v>
      </c>
      <c r="CD2" s="79" t="s">
        <v>208</v>
      </c>
      <c r="CE2" s="268" t="s">
        <v>207</v>
      </c>
      <c r="CF2" s="79" t="s">
        <v>208</v>
      </c>
      <c r="CG2" s="268" t="s">
        <v>207</v>
      </c>
      <c r="CH2" s="79" t="s">
        <v>208</v>
      </c>
      <c r="CI2" s="268" t="s">
        <v>207</v>
      </c>
      <c r="CJ2" s="79" t="s">
        <v>208</v>
      </c>
      <c r="CK2" s="270"/>
      <c r="CL2" s="266" t="s">
        <v>207</v>
      </c>
      <c r="CM2" s="79" t="s">
        <v>208</v>
      </c>
      <c r="CN2" s="268" t="s">
        <v>207</v>
      </c>
      <c r="CO2" s="79" t="s">
        <v>208</v>
      </c>
      <c r="CP2" s="268" t="s">
        <v>207</v>
      </c>
      <c r="CQ2" s="79" t="s">
        <v>208</v>
      </c>
      <c r="CR2" s="268" t="s">
        <v>207</v>
      </c>
      <c r="CS2" s="79" t="s">
        <v>208</v>
      </c>
      <c r="CT2" s="270"/>
      <c r="CU2" s="266" t="s">
        <v>207</v>
      </c>
      <c r="CV2" s="79" t="s">
        <v>208</v>
      </c>
      <c r="CW2" s="268" t="s">
        <v>207</v>
      </c>
      <c r="CX2" s="79" t="s">
        <v>208</v>
      </c>
      <c r="CY2" s="268" t="s">
        <v>207</v>
      </c>
      <c r="CZ2" s="79" t="s">
        <v>208</v>
      </c>
      <c r="DA2" s="268" t="s">
        <v>207</v>
      </c>
      <c r="DB2" s="79" t="s">
        <v>208</v>
      </c>
      <c r="DC2" s="270"/>
      <c r="DD2" s="266" t="s">
        <v>207</v>
      </c>
      <c r="DE2" s="79" t="s">
        <v>208</v>
      </c>
      <c r="DF2" s="268" t="s">
        <v>207</v>
      </c>
      <c r="DG2" s="79" t="s">
        <v>208</v>
      </c>
      <c r="DH2" s="268" t="s">
        <v>207</v>
      </c>
      <c r="DI2" s="79" t="s">
        <v>208</v>
      </c>
      <c r="DJ2" s="268" t="s">
        <v>207</v>
      </c>
      <c r="DK2" s="79" t="s">
        <v>208</v>
      </c>
      <c r="DL2" s="270"/>
      <c r="DM2" s="266" t="s">
        <v>207</v>
      </c>
      <c r="DN2" s="79" t="s">
        <v>208</v>
      </c>
      <c r="DO2" s="268" t="s">
        <v>207</v>
      </c>
      <c r="DP2" s="79" t="s">
        <v>208</v>
      </c>
      <c r="DQ2" s="268" t="s">
        <v>207</v>
      </c>
      <c r="DR2" s="79" t="s">
        <v>208</v>
      </c>
      <c r="DS2" s="268" t="s">
        <v>207</v>
      </c>
      <c r="DT2" s="79" t="s">
        <v>208</v>
      </c>
      <c r="DU2" s="270"/>
      <c r="DV2" s="266" t="s">
        <v>207</v>
      </c>
      <c r="DW2" s="79" t="s">
        <v>208</v>
      </c>
      <c r="DX2" s="268" t="s">
        <v>207</v>
      </c>
      <c r="DY2" s="79" t="s">
        <v>208</v>
      </c>
      <c r="DZ2" s="268" t="s">
        <v>207</v>
      </c>
      <c r="EA2" s="79" t="s">
        <v>208</v>
      </c>
      <c r="EB2" s="268" t="s">
        <v>207</v>
      </c>
      <c r="EC2" s="79" t="s">
        <v>208</v>
      </c>
      <c r="ED2" s="270"/>
      <c r="EE2" s="266" t="s">
        <v>207</v>
      </c>
      <c r="EF2" s="79" t="s">
        <v>208</v>
      </c>
      <c r="EG2" s="268" t="s">
        <v>207</v>
      </c>
      <c r="EH2" s="79" t="s">
        <v>208</v>
      </c>
      <c r="EI2" s="268" t="s">
        <v>207</v>
      </c>
      <c r="EJ2" s="79" t="s">
        <v>208</v>
      </c>
      <c r="EK2" s="268" t="s">
        <v>207</v>
      </c>
      <c r="EL2" s="79" t="s">
        <v>208</v>
      </c>
      <c r="EM2" s="270"/>
      <c r="EN2" s="266" t="s">
        <v>207</v>
      </c>
      <c r="EO2" s="79" t="s">
        <v>208</v>
      </c>
      <c r="EP2" s="268" t="s">
        <v>207</v>
      </c>
      <c r="EQ2" s="79" t="s">
        <v>208</v>
      </c>
      <c r="ER2" s="268" t="s">
        <v>207</v>
      </c>
      <c r="ES2" s="79" t="s">
        <v>208</v>
      </c>
      <c r="ET2" s="268" t="s">
        <v>207</v>
      </c>
      <c r="EU2" s="79" t="s">
        <v>208</v>
      </c>
      <c r="EV2" s="270"/>
      <c r="EW2" s="266" t="s">
        <v>207</v>
      </c>
      <c r="EX2" s="79" t="s">
        <v>208</v>
      </c>
      <c r="EY2" s="268" t="s">
        <v>207</v>
      </c>
      <c r="EZ2" s="79" t="s">
        <v>208</v>
      </c>
      <c r="FA2" s="268" t="s">
        <v>207</v>
      </c>
      <c r="FB2" s="79" t="s">
        <v>208</v>
      </c>
      <c r="FC2" s="268" t="s">
        <v>207</v>
      </c>
      <c r="FD2" s="79" t="s">
        <v>208</v>
      </c>
      <c r="FE2" s="270"/>
      <c r="FF2" s="266" t="s">
        <v>207</v>
      </c>
      <c r="FG2" s="79" t="s">
        <v>208</v>
      </c>
      <c r="FH2" s="268" t="s">
        <v>207</v>
      </c>
      <c r="FI2" s="79" t="s">
        <v>208</v>
      </c>
      <c r="FJ2" s="268" t="s">
        <v>207</v>
      </c>
      <c r="FK2" s="79" t="s">
        <v>208</v>
      </c>
      <c r="FL2" s="268" t="s">
        <v>207</v>
      </c>
      <c r="FM2" s="79" t="s">
        <v>208</v>
      </c>
      <c r="FN2" s="270"/>
      <c r="FO2" s="266" t="s">
        <v>207</v>
      </c>
      <c r="FP2" s="79" t="s">
        <v>208</v>
      </c>
      <c r="FQ2" s="268" t="s">
        <v>207</v>
      </c>
      <c r="FR2" s="79" t="s">
        <v>208</v>
      </c>
      <c r="FS2" s="268" t="s">
        <v>207</v>
      </c>
      <c r="FT2" s="79" t="s">
        <v>208</v>
      </c>
      <c r="FU2" s="268" t="s">
        <v>207</v>
      </c>
      <c r="FV2" s="79" t="s">
        <v>208</v>
      </c>
      <c r="FW2" s="270"/>
      <c r="FX2" s="296"/>
    </row>
    <row r="3" spans="1:180" s="236" customFormat="1" ht="30.75" customHeight="1" thickBot="1">
      <c r="A3" s="575"/>
      <c r="B3" s="346" t="s">
        <v>321</v>
      </c>
      <c r="C3" s="288" t="s">
        <v>322</v>
      </c>
      <c r="D3" s="288" t="s">
        <v>389</v>
      </c>
      <c r="E3" s="288" t="s">
        <v>390</v>
      </c>
      <c r="F3" s="178" t="s">
        <v>207</v>
      </c>
      <c r="G3" s="178" t="s">
        <v>208</v>
      </c>
      <c r="H3" s="235" t="s">
        <v>207</v>
      </c>
      <c r="I3" s="178" t="s">
        <v>208</v>
      </c>
      <c r="J3" s="235" t="s">
        <v>207</v>
      </c>
      <c r="K3" s="178" t="s">
        <v>208</v>
      </c>
      <c r="L3" s="235" t="s">
        <v>207</v>
      </c>
      <c r="M3" s="178" t="s">
        <v>208</v>
      </c>
      <c r="N3" s="235" t="s">
        <v>207</v>
      </c>
      <c r="O3" s="289" t="s">
        <v>208</v>
      </c>
      <c r="P3" s="241" t="s">
        <v>254</v>
      </c>
      <c r="Q3" s="290" t="s">
        <v>255</v>
      </c>
      <c r="R3" s="266" t="s">
        <v>249</v>
      </c>
      <c r="S3" s="178" t="s">
        <v>249</v>
      </c>
      <c r="T3" s="267" t="s">
        <v>250</v>
      </c>
      <c r="U3" s="178" t="s">
        <v>250</v>
      </c>
      <c r="V3" s="267" t="s">
        <v>251</v>
      </c>
      <c r="W3" s="178" t="s">
        <v>251</v>
      </c>
      <c r="X3" s="267" t="s">
        <v>252</v>
      </c>
      <c r="Y3" s="178" t="s">
        <v>252</v>
      </c>
      <c r="Z3" s="269" t="s">
        <v>256</v>
      </c>
      <c r="AA3" s="266" t="s">
        <v>249</v>
      </c>
      <c r="AB3" s="178" t="s">
        <v>249</v>
      </c>
      <c r="AC3" s="267" t="s">
        <v>250</v>
      </c>
      <c r="AD3" s="178" t="s">
        <v>250</v>
      </c>
      <c r="AE3" s="267" t="s">
        <v>251</v>
      </c>
      <c r="AF3" s="178" t="s">
        <v>251</v>
      </c>
      <c r="AG3" s="267" t="s">
        <v>252</v>
      </c>
      <c r="AH3" s="178" t="s">
        <v>252</v>
      </c>
      <c r="AI3" s="269" t="s">
        <v>256</v>
      </c>
      <c r="AJ3" s="266" t="s">
        <v>249</v>
      </c>
      <c r="AK3" s="178" t="s">
        <v>249</v>
      </c>
      <c r="AL3" s="267" t="s">
        <v>250</v>
      </c>
      <c r="AM3" s="178" t="s">
        <v>250</v>
      </c>
      <c r="AN3" s="267" t="s">
        <v>251</v>
      </c>
      <c r="AO3" s="178" t="s">
        <v>251</v>
      </c>
      <c r="AP3" s="267" t="s">
        <v>252</v>
      </c>
      <c r="AQ3" s="178" t="s">
        <v>252</v>
      </c>
      <c r="AR3" s="269" t="s">
        <v>256</v>
      </c>
      <c r="AS3" s="266" t="s">
        <v>249</v>
      </c>
      <c r="AT3" s="178" t="s">
        <v>249</v>
      </c>
      <c r="AU3" s="267" t="s">
        <v>250</v>
      </c>
      <c r="AV3" s="178" t="s">
        <v>250</v>
      </c>
      <c r="AW3" s="267" t="s">
        <v>251</v>
      </c>
      <c r="AX3" s="178" t="s">
        <v>251</v>
      </c>
      <c r="AY3" s="267" t="s">
        <v>252</v>
      </c>
      <c r="AZ3" s="178" t="s">
        <v>252</v>
      </c>
      <c r="BA3" s="269" t="s">
        <v>256</v>
      </c>
      <c r="BB3" s="266" t="s">
        <v>249</v>
      </c>
      <c r="BC3" s="178" t="s">
        <v>249</v>
      </c>
      <c r="BD3" s="267" t="s">
        <v>250</v>
      </c>
      <c r="BE3" s="178" t="s">
        <v>250</v>
      </c>
      <c r="BF3" s="267" t="s">
        <v>251</v>
      </c>
      <c r="BG3" s="178" t="s">
        <v>251</v>
      </c>
      <c r="BH3" s="267" t="s">
        <v>252</v>
      </c>
      <c r="BI3" s="178" t="s">
        <v>252</v>
      </c>
      <c r="BJ3" s="269" t="s">
        <v>256</v>
      </c>
      <c r="BK3" s="266" t="s">
        <v>249</v>
      </c>
      <c r="BL3" s="178" t="s">
        <v>249</v>
      </c>
      <c r="BM3" s="267" t="s">
        <v>250</v>
      </c>
      <c r="BN3" s="178" t="s">
        <v>250</v>
      </c>
      <c r="BO3" s="267" t="s">
        <v>251</v>
      </c>
      <c r="BP3" s="178" t="s">
        <v>251</v>
      </c>
      <c r="BQ3" s="267" t="s">
        <v>252</v>
      </c>
      <c r="BR3" s="178" t="s">
        <v>252</v>
      </c>
      <c r="BS3" s="269" t="s">
        <v>256</v>
      </c>
      <c r="BT3" s="266" t="s">
        <v>249</v>
      </c>
      <c r="BU3" s="178" t="s">
        <v>249</v>
      </c>
      <c r="BV3" s="267" t="s">
        <v>250</v>
      </c>
      <c r="BW3" s="178" t="s">
        <v>250</v>
      </c>
      <c r="BX3" s="267" t="s">
        <v>251</v>
      </c>
      <c r="BY3" s="178" t="s">
        <v>251</v>
      </c>
      <c r="BZ3" s="267" t="s">
        <v>252</v>
      </c>
      <c r="CA3" s="178" t="s">
        <v>252</v>
      </c>
      <c r="CB3" s="269" t="s">
        <v>256</v>
      </c>
      <c r="CC3" s="266" t="s">
        <v>249</v>
      </c>
      <c r="CD3" s="178" t="s">
        <v>249</v>
      </c>
      <c r="CE3" s="267" t="s">
        <v>250</v>
      </c>
      <c r="CF3" s="178" t="s">
        <v>250</v>
      </c>
      <c r="CG3" s="267" t="s">
        <v>251</v>
      </c>
      <c r="CH3" s="178" t="s">
        <v>251</v>
      </c>
      <c r="CI3" s="267" t="s">
        <v>252</v>
      </c>
      <c r="CJ3" s="178" t="s">
        <v>252</v>
      </c>
      <c r="CK3" s="269" t="s">
        <v>256</v>
      </c>
      <c r="CL3" s="266" t="s">
        <v>249</v>
      </c>
      <c r="CM3" s="178" t="s">
        <v>249</v>
      </c>
      <c r="CN3" s="267" t="s">
        <v>250</v>
      </c>
      <c r="CO3" s="178" t="s">
        <v>250</v>
      </c>
      <c r="CP3" s="267" t="s">
        <v>251</v>
      </c>
      <c r="CQ3" s="178" t="s">
        <v>251</v>
      </c>
      <c r="CR3" s="267" t="s">
        <v>252</v>
      </c>
      <c r="CS3" s="178" t="s">
        <v>252</v>
      </c>
      <c r="CT3" s="269" t="s">
        <v>256</v>
      </c>
      <c r="CU3" s="266" t="s">
        <v>249</v>
      </c>
      <c r="CV3" s="178" t="s">
        <v>249</v>
      </c>
      <c r="CW3" s="267" t="s">
        <v>250</v>
      </c>
      <c r="CX3" s="178" t="s">
        <v>250</v>
      </c>
      <c r="CY3" s="267" t="s">
        <v>251</v>
      </c>
      <c r="CZ3" s="178" t="s">
        <v>251</v>
      </c>
      <c r="DA3" s="267" t="s">
        <v>252</v>
      </c>
      <c r="DB3" s="178" t="s">
        <v>252</v>
      </c>
      <c r="DC3" s="269" t="s">
        <v>256</v>
      </c>
      <c r="DD3" s="266" t="s">
        <v>249</v>
      </c>
      <c r="DE3" s="178" t="s">
        <v>249</v>
      </c>
      <c r="DF3" s="267" t="s">
        <v>250</v>
      </c>
      <c r="DG3" s="178" t="s">
        <v>250</v>
      </c>
      <c r="DH3" s="267" t="s">
        <v>251</v>
      </c>
      <c r="DI3" s="178" t="s">
        <v>251</v>
      </c>
      <c r="DJ3" s="267" t="s">
        <v>252</v>
      </c>
      <c r="DK3" s="178" t="s">
        <v>252</v>
      </c>
      <c r="DL3" s="269" t="s">
        <v>256</v>
      </c>
      <c r="DM3" s="266" t="s">
        <v>249</v>
      </c>
      <c r="DN3" s="178" t="s">
        <v>249</v>
      </c>
      <c r="DO3" s="267" t="s">
        <v>250</v>
      </c>
      <c r="DP3" s="178" t="s">
        <v>250</v>
      </c>
      <c r="DQ3" s="267" t="s">
        <v>251</v>
      </c>
      <c r="DR3" s="178" t="s">
        <v>251</v>
      </c>
      <c r="DS3" s="267" t="s">
        <v>252</v>
      </c>
      <c r="DT3" s="178" t="s">
        <v>252</v>
      </c>
      <c r="DU3" s="269" t="s">
        <v>256</v>
      </c>
      <c r="DV3" s="266" t="s">
        <v>249</v>
      </c>
      <c r="DW3" s="178" t="s">
        <v>249</v>
      </c>
      <c r="DX3" s="267" t="s">
        <v>250</v>
      </c>
      <c r="DY3" s="178" t="s">
        <v>250</v>
      </c>
      <c r="DZ3" s="267" t="s">
        <v>251</v>
      </c>
      <c r="EA3" s="178" t="s">
        <v>251</v>
      </c>
      <c r="EB3" s="267" t="s">
        <v>252</v>
      </c>
      <c r="EC3" s="178" t="s">
        <v>252</v>
      </c>
      <c r="ED3" s="269" t="s">
        <v>256</v>
      </c>
      <c r="EE3" s="266" t="s">
        <v>249</v>
      </c>
      <c r="EF3" s="178" t="s">
        <v>249</v>
      </c>
      <c r="EG3" s="267" t="s">
        <v>250</v>
      </c>
      <c r="EH3" s="178" t="s">
        <v>250</v>
      </c>
      <c r="EI3" s="267" t="s">
        <v>251</v>
      </c>
      <c r="EJ3" s="178" t="s">
        <v>251</v>
      </c>
      <c r="EK3" s="267" t="s">
        <v>252</v>
      </c>
      <c r="EL3" s="178" t="s">
        <v>252</v>
      </c>
      <c r="EM3" s="269" t="s">
        <v>256</v>
      </c>
      <c r="EN3" s="266" t="s">
        <v>249</v>
      </c>
      <c r="EO3" s="178" t="s">
        <v>249</v>
      </c>
      <c r="EP3" s="267" t="s">
        <v>250</v>
      </c>
      <c r="EQ3" s="178" t="s">
        <v>250</v>
      </c>
      <c r="ER3" s="267" t="s">
        <v>251</v>
      </c>
      <c r="ES3" s="178" t="s">
        <v>251</v>
      </c>
      <c r="ET3" s="267" t="s">
        <v>252</v>
      </c>
      <c r="EU3" s="178" t="s">
        <v>252</v>
      </c>
      <c r="EV3" s="269" t="s">
        <v>256</v>
      </c>
      <c r="EW3" s="266" t="s">
        <v>249</v>
      </c>
      <c r="EX3" s="178" t="s">
        <v>249</v>
      </c>
      <c r="EY3" s="267" t="s">
        <v>250</v>
      </c>
      <c r="EZ3" s="178" t="s">
        <v>250</v>
      </c>
      <c r="FA3" s="267" t="s">
        <v>251</v>
      </c>
      <c r="FB3" s="178" t="s">
        <v>251</v>
      </c>
      <c r="FC3" s="267" t="s">
        <v>252</v>
      </c>
      <c r="FD3" s="178" t="s">
        <v>252</v>
      </c>
      <c r="FE3" s="269" t="s">
        <v>256</v>
      </c>
      <c r="FF3" s="266" t="s">
        <v>249</v>
      </c>
      <c r="FG3" s="178" t="s">
        <v>249</v>
      </c>
      <c r="FH3" s="267" t="s">
        <v>250</v>
      </c>
      <c r="FI3" s="178" t="s">
        <v>250</v>
      </c>
      <c r="FJ3" s="267" t="s">
        <v>251</v>
      </c>
      <c r="FK3" s="178" t="s">
        <v>251</v>
      </c>
      <c r="FL3" s="267" t="s">
        <v>252</v>
      </c>
      <c r="FM3" s="178" t="s">
        <v>252</v>
      </c>
      <c r="FN3" s="269" t="s">
        <v>256</v>
      </c>
      <c r="FO3" s="266" t="s">
        <v>249</v>
      </c>
      <c r="FP3" s="178" t="s">
        <v>249</v>
      </c>
      <c r="FQ3" s="267" t="s">
        <v>250</v>
      </c>
      <c r="FR3" s="178" t="s">
        <v>250</v>
      </c>
      <c r="FS3" s="267" t="s">
        <v>251</v>
      </c>
      <c r="FT3" s="178" t="s">
        <v>251</v>
      </c>
      <c r="FU3" s="267" t="s">
        <v>252</v>
      </c>
      <c r="FV3" s="178" t="s">
        <v>252</v>
      </c>
      <c r="FW3" s="269" t="s">
        <v>256</v>
      </c>
      <c r="FX3" s="297"/>
    </row>
    <row r="4" spans="1:179" ht="21" customHeight="1" thickBot="1">
      <c r="A4" s="328" t="s">
        <v>295</v>
      </c>
      <c r="B4" s="291"/>
      <c r="C4" s="292"/>
      <c r="D4" s="320"/>
      <c r="E4" s="293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5"/>
      <c r="R4" s="576"/>
      <c r="S4" s="577"/>
      <c r="T4" s="577"/>
      <c r="U4" s="577"/>
      <c r="V4" s="577"/>
      <c r="W4" s="577"/>
      <c r="X4" s="577"/>
      <c r="Y4" s="577"/>
      <c r="Z4" s="578"/>
      <c r="AA4" s="576"/>
      <c r="AB4" s="577"/>
      <c r="AC4" s="577"/>
      <c r="AD4" s="577"/>
      <c r="AE4" s="577"/>
      <c r="AF4" s="577"/>
      <c r="AG4" s="577"/>
      <c r="AH4" s="577"/>
      <c r="AI4" s="578"/>
      <c r="AJ4" s="576"/>
      <c r="AK4" s="577"/>
      <c r="AL4" s="577"/>
      <c r="AM4" s="577"/>
      <c r="AN4" s="577"/>
      <c r="AO4" s="577"/>
      <c r="AP4" s="577"/>
      <c r="AQ4" s="577"/>
      <c r="AR4" s="578"/>
      <c r="AS4" s="576"/>
      <c r="AT4" s="577"/>
      <c r="AU4" s="577"/>
      <c r="AV4" s="577"/>
      <c r="AW4" s="577"/>
      <c r="AX4" s="577"/>
      <c r="AY4" s="577"/>
      <c r="AZ4" s="577"/>
      <c r="BA4" s="578"/>
      <c r="BB4" s="576"/>
      <c r="BC4" s="577"/>
      <c r="BD4" s="577"/>
      <c r="BE4" s="577"/>
      <c r="BF4" s="577"/>
      <c r="BG4" s="577"/>
      <c r="BH4" s="577"/>
      <c r="BI4" s="577"/>
      <c r="BJ4" s="578"/>
      <c r="BK4" s="576"/>
      <c r="BL4" s="577"/>
      <c r="BM4" s="577"/>
      <c r="BN4" s="577"/>
      <c r="BO4" s="577"/>
      <c r="BP4" s="577"/>
      <c r="BQ4" s="577"/>
      <c r="BR4" s="577"/>
      <c r="BS4" s="578"/>
      <c r="BT4" s="576"/>
      <c r="BU4" s="577"/>
      <c r="BV4" s="577"/>
      <c r="BW4" s="577"/>
      <c r="BX4" s="577"/>
      <c r="BY4" s="577"/>
      <c r="BZ4" s="577"/>
      <c r="CA4" s="577"/>
      <c r="CB4" s="578"/>
      <c r="CC4" s="576"/>
      <c r="CD4" s="577"/>
      <c r="CE4" s="577"/>
      <c r="CF4" s="577"/>
      <c r="CG4" s="577"/>
      <c r="CH4" s="577"/>
      <c r="CI4" s="577"/>
      <c r="CJ4" s="577"/>
      <c r="CK4" s="578"/>
      <c r="CL4" s="576"/>
      <c r="CM4" s="577"/>
      <c r="CN4" s="577"/>
      <c r="CO4" s="577"/>
      <c r="CP4" s="577"/>
      <c r="CQ4" s="577"/>
      <c r="CR4" s="577"/>
      <c r="CS4" s="577"/>
      <c r="CT4" s="578"/>
      <c r="CU4" s="576"/>
      <c r="CV4" s="577"/>
      <c r="CW4" s="577"/>
      <c r="CX4" s="577"/>
      <c r="CY4" s="577"/>
      <c r="CZ4" s="577"/>
      <c r="DA4" s="577"/>
      <c r="DB4" s="577"/>
      <c r="DC4" s="578"/>
      <c r="DD4" s="576"/>
      <c r="DE4" s="577"/>
      <c r="DF4" s="577"/>
      <c r="DG4" s="577"/>
      <c r="DH4" s="577"/>
      <c r="DI4" s="577"/>
      <c r="DJ4" s="577"/>
      <c r="DK4" s="577"/>
      <c r="DL4" s="578"/>
      <c r="DM4" s="576"/>
      <c r="DN4" s="577"/>
      <c r="DO4" s="577"/>
      <c r="DP4" s="577"/>
      <c r="DQ4" s="577"/>
      <c r="DR4" s="577"/>
      <c r="DS4" s="577"/>
      <c r="DT4" s="577"/>
      <c r="DU4" s="578"/>
      <c r="DV4" s="576"/>
      <c r="DW4" s="577"/>
      <c r="DX4" s="577"/>
      <c r="DY4" s="577"/>
      <c r="DZ4" s="577"/>
      <c r="EA4" s="577"/>
      <c r="EB4" s="577"/>
      <c r="EC4" s="577"/>
      <c r="ED4" s="578"/>
      <c r="EE4" s="576"/>
      <c r="EF4" s="577"/>
      <c r="EG4" s="577"/>
      <c r="EH4" s="577"/>
      <c r="EI4" s="577"/>
      <c r="EJ4" s="577"/>
      <c r="EK4" s="577"/>
      <c r="EL4" s="577"/>
      <c r="EM4" s="578"/>
      <c r="EN4" s="576"/>
      <c r="EO4" s="577"/>
      <c r="EP4" s="577"/>
      <c r="EQ4" s="577"/>
      <c r="ER4" s="577"/>
      <c r="ES4" s="577"/>
      <c r="ET4" s="577"/>
      <c r="EU4" s="577"/>
      <c r="EV4" s="578"/>
      <c r="EW4" s="576"/>
      <c r="EX4" s="577"/>
      <c r="EY4" s="577"/>
      <c r="EZ4" s="577"/>
      <c r="FA4" s="577"/>
      <c r="FB4" s="577"/>
      <c r="FC4" s="577"/>
      <c r="FD4" s="577"/>
      <c r="FE4" s="578"/>
      <c r="FF4" s="576"/>
      <c r="FG4" s="577"/>
      <c r="FH4" s="577"/>
      <c r="FI4" s="577"/>
      <c r="FJ4" s="577"/>
      <c r="FK4" s="577"/>
      <c r="FL4" s="577"/>
      <c r="FM4" s="577"/>
      <c r="FN4" s="578"/>
      <c r="FO4" s="576"/>
      <c r="FP4" s="577"/>
      <c r="FQ4" s="577"/>
      <c r="FR4" s="577"/>
      <c r="FS4" s="577"/>
      <c r="FT4" s="577"/>
      <c r="FU4" s="577"/>
      <c r="FV4" s="577"/>
      <c r="FW4" s="578"/>
    </row>
    <row r="5" spans="1:179" ht="15.75">
      <c r="A5" s="256" t="s">
        <v>219</v>
      </c>
      <c r="B5" s="314">
        <f aca="true" t="shared" si="0" ref="B5:B10">14*1.5</f>
        <v>21</v>
      </c>
      <c r="C5" s="244">
        <f aca="true" t="shared" si="1" ref="C5:C10">+N5+O5</f>
        <v>28</v>
      </c>
      <c r="D5" s="311">
        <v>0</v>
      </c>
      <c r="E5" s="317" t="str">
        <f aca="true" t="shared" si="2" ref="E5:E10">+IF(D5&lt;=0,"QUALIFIED","INELIGIBLE")</f>
        <v>QUALIFIED</v>
      </c>
      <c r="F5" s="252">
        <f>+R5+AA5+AJ5+AS5+BB5+BK5+BT5+CC5+CL5+CU5+DD5+DM5+DV5+EE5+EN5+EW5+FF5+FO5</f>
        <v>3</v>
      </c>
      <c r="G5" s="252">
        <f aca="true" t="shared" si="3" ref="G5:M5">+S5+AB5+AK5+AT5+BC5+BL5+BU5+CD5+CM5+CV5+DE5+DN5+DW5+EF5+EO5+EX5+FG5+FP5</f>
        <v>1</v>
      </c>
      <c r="H5" s="252">
        <f t="shared" si="3"/>
        <v>4</v>
      </c>
      <c r="I5" s="252">
        <f t="shared" si="3"/>
        <v>4</v>
      </c>
      <c r="J5" s="252">
        <f t="shared" si="3"/>
        <v>9</v>
      </c>
      <c r="K5" s="252">
        <f t="shared" si="3"/>
        <v>2</v>
      </c>
      <c r="L5" s="252">
        <f t="shared" si="3"/>
        <v>4</v>
      </c>
      <c r="M5" s="258">
        <f t="shared" si="3"/>
        <v>1</v>
      </c>
      <c r="N5" s="251">
        <f>+F5+H5+J5+L5</f>
        <v>20</v>
      </c>
      <c r="O5" s="252">
        <f>+G5+I5+K5+M5</f>
        <v>8</v>
      </c>
      <c r="P5" s="261">
        <f>+Z5+AI5+AR5+BA5+BJ5+BS5+CB5+CK5+CT5+DC5+DL5+DU5+ED5+EM5+EV5+FE5+FN5+FW5</f>
        <v>19</v>
      </c>
      <c r="Q5" s="298">
        <f>+SUM(N5*2+P5)/(N5+O5)</f>
        <v>2.107142857142857</v>
      </c>
      <c r="R5" s="274">
        <v>0</v>
      </c>
      <c r="S5" s="248">
        <v>0</v>
      </c>
      <c r="T5" s="274">
        <v>1</v>
      </c>
      <c r="U5" s="248">
        <v>0</v>
      </c>
      <c r="V5" s="274">
        <v>1</v>
      </c>
      <c r="W5" s="248">
        <v>0</v>
      </c>
      <c r="X5" s="274">
        <v>0</v>
      </c>
      <c r="Y5" s="275">
        <v>0</v>
      </c>
      <c r="Z5" s="281">
        <v>1</v>
      </c>
      <c r="AA5" s="273">
        <v>1</v>
      </c>
      <c r="AB5" s="248">
        <v>0</v>
      </c>
      <c r="AC5" s="274">
        <v>0</v>
      </c>
      <c r="AD5" s="248">
        <v>0</v>
      </c>
      <c r="AE5" s="274">
        <v>0</v>
      </c>
      <c r="AF5" s="248">
        <v>0</v>
      </c>
      <c r="AG5" s="274">
        <v>1</v>
      </c>
      <c r="AH5" s="275">
        <v>0</v>
      </c>
      <c r="AI5" s="281">
        <v>1</v>
      </c>
      <c r="AJ5" s="273">
        <v>0</v>
      </c>
      <c r="AK5" s="248">
        <v>1</v>
      </c>
      <c r="AL5" s="274">
        <v>0</v>
      </c>
      <c r="AM5" s="248">
        <v>0</v>
      </c>
      <c r="AN5" s="274">
        <v>0</v>
      </c>
      <c r="AO5" s="248">
        <v>1</v>
      </c>
      <c r="AP5" s="274">
        <v>0</v>
      </c>
      <c r="AQ5" s="275">
        <v>0</v>
      </c>
      <c r="AR5" s="281">
        <v>0</v>
      </c>
      <c r="AS5" s="273">
        <v>0</v>
      </c>
      <c r="AT5" s="248">
        <v>0</v>
      </c>
      <c r="AU5" s="274">
        <v>1</v>
      </c>
      <c r="AV5" s="248">
        <v>0</v>
      </c>
      <c r="AW5" s="274">
        <v>1</v>
      </c>
      <c r="AX5" s="248">
        <v>0</v>
      </c>
      <c r="AY5" s="274">
        <v>1</v>
      </c>
      <c r="AZ5" s="275">
        <v>0</v>
      </c>
      <c r="BA5" s="281">
        <v>4</v>
      </c>
      <c r="BB5" s="273">
        <v>0</v>
      </c>
      <c r="BC5" s="248">
        <v>0</v>
      </c>
      <c r="BD5" s="274">
        <v>0</v>
      </c>
      <c r="BE5" s="248">
        <v>1</v>
      </c>
      <c r="BF5" s="274">
        <v>1</v>
      </c>
      <c r="BG5" s="248">
        <v>0</v>
      </c>
      <c r="BH5" s="274">
        <v>0</v>
      </c>
      <c r="BI5" s="275">
        <v>0</v>
      </c>
      <c r="BJ5" s="281">
        <v>3</v>
      </c>
      <c r="BK5" s="273">
        <v>0</v>
      </c>
      <c r="BL5" s="248">
        <v>0</v>
      </c>
      <c r="BM5" s="274">
        <v>1</v>
      </c>
      <c r="BN5" s="248">
        <v>0</v>
      </c>
      <c r="BO5" s="274">
        <v>1</v>
      </c>
      <c r="BP5" s="248">
        <v>0</v>
      </c>
      <c r="BQ5" s="274">
        <v>1</v>
      </c>
      <c r="BR5" s="275">
        <v>0</v>
      </c>
      <c r="BS5" s="281">
        <v>1</v>
      </c>
      <c r="BT5" s="273">
        <v>1</v>
      </c>
      <c r="BU5" s="248">
        <v>0</v>
      </c>
      <c r="BV5" s="274">
        <v>0</v>
      </c>
      <c r="BW5" s="248">
        <v>0</v>
      </c>
      <c r="BX5" s="274">
        <v>0</v>
      </c>
      <c r="BY5" s="248">
        <v>1</v>
      </c>
      <c r="BZ5" s="274">
        <v>0</v>
      </c>
      <c r="CA5" s="275">
        <v>0</v>
      </c>
      <c r="CB5" s="281">
        <v>2</v>
      </c>
      <c r="CC5" s="273"/>
      <c r="CD5" s="248"/>
      <c r="CE5" s="274"/>
      <c r="CF5" s="248"/>
      <c r="CG5" s="274"/>
      <c r="CH5" s="248"/>
      <c r="CI5" s="274"/>
      <c r="CJ5" s="275"/>
      <c r="CK5" s="281"/>
      <c r="CL5" s="273">
        <v>1</v>
      </c>
      <c r="CM5" s="248">
        <v>0</v>
      </c>
      <c r="CN5" s="274">
        <v>0</v>
      </c>
      <c r="CO5" s="248">
        <v>0</v>
      </c>
      <c r="CP5" s="274">
        <v>1</v>
      </c>
      <c r="CQ5" s="248">
        <v>0</v>
      </c>
      <c r="CR5" s="274">
        <v>1</v>
      </c>
      <c r="CS5" s="275">
        <v>0</v>
      </c>
      <c r="CT5" s="281">
        <v>1</v>
      </c>
      <c r="CU5" s="273">
        <v>0</v>
      </c>
      <c r="CV5" s="248">
        <v>0</v>
      </c>
      <c r="CW5" s="274">
        <v>0</v>
      </c>
      <c r="CX5" s="248">
        <v>0</v>
      </c>
      <c r="CY5" s="274">
        <v>1</v>
      </c>
      <c r="CZ5" s="248">
        <v>0</v>
      </c>
      <c r="DA5" s="274">
        <v>0</v>
      </c>
      <c r="DB5" s="275">
        <v>0</v>
      </c>
      <c r="DC5" s="281">
        <v>0</v>
      </c>
      <c r="DD5" s="273">
        <v>0</v>
      </c>
      <c r="DE5" s="248">
        <v>0</v>
      </c>
      <c r="DF5" s="274">
        <v>0</v>
      </c>
      <c r="DG5" s="248">
        <v>1</v>
      </c>
      <c r="DH5" s="274">
        <v>1</v>
      </c>
      <c r="DI5" s="248">
        <v>0</v>
      </c>
      <c r="DJ5" s="274">
        <v>0</v>
      </c>
      <c r="DK5" s="275">
        <v>1</v>
      </c>
      <c r="DL5" s="281">
        <v>3</v>
      </c>
      <c r="DM5" s="273">
        <v>0</v>
      </c>
      <c r="DN5" s="248">
        <v>0</v>
      </c>
      <c r="DO5" s="274">
        <v>1</v>
      </c>
      <c r="DP5" s="248">
        <v>0</v>
      </c>
      <c r="DQ5" s="274">
        <v>1</v>
      </c>
      <c r="DR5" s="248">
        <v>0</v>
      </c>
      <c r="DS5" s="274">
        <v>0</v>
      </c>
      <c r="DT5" s="275">
        <v>0</v>
      </c>
      <c r="DU5" s="281">
        <v>2</v>
      </c>
      <c r="DV5" s="273">
        <v>0</v>
      </c>
      <c r="DW5" s="248">
        <v>0</v>
      </c>
      <c r="DX5" s="274">
        <v>0</v>
      </c>
      <c r="DY5" s="248">
        <v>1</v>
      </c>
      <c r="DZ5" s="274">
        <v>1</v>
      </c>
      <c r="EA5" s="248">
        <v>0</v>
      </c>
      <c r="EB5" s="274">
        <v>0</v>
      </c>
      <c r="EC5" s="275">
        <v>0</v>
      </c>
      <c r="ED5" s="281">
        <v>0</v>
      </c>
      <c r="EE5" s="273">
        <v>0</v>
      </c>
      <c r="EF5" s="248">
        <v>0</v>
      </c>
      <c r="EG5" s="274">
        <v>0</v>
      </c>
      <c r="EH5" s="248">
        <v>1</v>
      </c>
      <c r="EI5" s="274">
        <v>0</v>
      </c>
      <c r="EJ5" s="248">
        <v>0</v>
      </c>
      <c r="EK5" s="274">
        <v>0</v>
      </c>
      <c r="EL5" s="275">
        <v>0</v>
      </c>
      <c r="EM5" s="281">
        <v>1</v>
      </c>
      <c r="EN5" s="273"/>
      <c r="EO5" s="248"/>
      <c r="EP5" s="274"/>
      <c r="EQ5" s="248"/>
      <c r="ER5" s="274"/>
      <c r="ES5" s="248"/>
      <c r="ET5" s="274"/>
      <c r="EU5" s="275"/>
      <c r="EV5" s="281"/>
      <c r="EW5" s="273"/>
      <c r="EX5" s="248"/>
      <c r="EY5" s="274"/>
      <c r="EZ5" s="248"/>
      <c r="FA5" s="274"/>
      <c r="FB5" s="248"/>
      <c r="FC5" s="274"/>
      <c r="FD5" s="275"/>
      <c r="FE5" s="281"/>
      <c r="FF5" s="273"/>
      <c r="FG5" s="248"/>
      <c r="FH5" s="274"/>
      <c r="FI5" s="248"/>
      <c r="FJ5" s="274"/>
      <c r="FK5" s="248"/>
      <c r="FL5" s="274"/>
      <c r="FM5" s="275"/>
      <c r="FN5" s="281"/>
      <c r="FO5" s="273"/>
      <c r="FP5" s="248"/>
      <c r="FQ5" s="274"/>
      <c r="FR5" s="248"/>
      <c r="FS5" s="274"/>
      <c r="FT5" s="248"/>
      <c r="FU5" s="274"/>
      <c r="FV5" s="275"/>
      <c r="FW5" s="281"/>
    </row>
    <row r="6" spans="1:179" ht="15.75">
      <c r="A6" s="245" t="s">
        <v>330</v>
      </c>
      <c r="B6" s="315">
        <f t="shared" si="0"/>
        <v>21</v>
      </c>
      <c r="C6" s="242">
        <f t="shared" si="1"/>
        <v>45</v>
      </c>
      <c r="D6" s="312">
        <v>0</v>
      </c>
      <c r="E6" s="318" t="str">
        <f t="shared" si="2"/>
        <v>QUALIFIED</v>
      </c>
      <c r="F6" s="250">
        <f aca="true" t="shared" si="4" ref="F6:F16">+R6+AA6+AJ6+AS6+BB6+BK6+BT6+CC6+CL6+CU6+DD6+DM6+DV6+EE6+EN6+EW6+FF6+FO6</f>
        <v>6</v>
      </c>
      <c r="G6" s="250">
        <f aca="true" t="shared" si="5" ref="G6:G16">+S6+AB6+AK6+AT6+BC6+BL6+BU6+CD6+CM6+CV6+DE6+DN6+DW6+EF6+EO6+EX6+FG6+FP6</f>
        <v>5</v>
      </c>
      <c r="H6" s="250">
        <f aca="true" t="shared" si="6" ref="H6:H16">+T6+AC6+AL6+AU6+BD6+BM6+BV6+CE6+CN6+CW6+DF6+DO6+DX6+EG6+EP6+EY6+FH6+FQ6</f>
        <v>6</v>
      </c>
      <c r="I6" s="250">
        <f aca="true" t="shared" si="7" ref="I6:I16">+U6+AD6+AM6+AV6+BE6+BN6+BW6+CF6+CO6+CX6+DG6+DP6+DY6+EH6+EQ6+EZ6+FI6+FR6</f>
        <v>6</v>
      </c>
      <c r="J6" s="250">
        <f aca="true" t="shared" si="8" ref="J6:J16">+V6+AE6+AN6+AW6+BF6+BO6+BX6+CG6+CP6+CY6+DH6+DQ6+DZ6+EI6+ER6+FA6+FJ6+FS6</f>
        <v>10</v>
      </c>
      <c r="K6" s="250">
        <f aca="true" t="shared" si="9" ref="K6:K16">+W6+AF6+AO6+AX6+BG6+BP6+BY6+CH6+CQ6+CZ6+DI6+DR6+EA6+EJ6+ES6+FB6+FK6+FT6</f>
        <v>2</v>
      </c>
      <c r="L6" s="250">
        <f aca="true" t="shared" si="10" ref="L6:L16">+X6+AG6+AP6+AY6+BH6+BQ6+BZ6+CI6+CR6+DA6+DJ6+DS6+EB6+EK6+ET6+FC6+FL6+FU6</f>
        <v>10</v>
      </c>
      <c r="M6" s="259">
        <f aca="true" t="shared" si="11" ref="M6:M16">+Y6+AH6+AQ6+AZ6+BI6+BR6+CA6+CJ6+CS6+DB6+DK6+DT6+EC6+EL6+EU6+FD6+FM6+FV6</f>
        <v>0</v>
      </c>
      <c r="N6" s="253">
        <f aca="true" t="shared" si="12" ref="N6:N16">+F6+H6+J6+L6</f>
        <v>32</v>
      </c>
      <c r="O6" s="250">
        <f aca="true" t="shared" si="13" ref="O6:O16">+G6+I6+K6+M6</f>
        <v>13</v>
      </c>
      <c r="P6" s="262">
        <f aca="true" t="shared" si="14" ref="P6:P12">+Z6+AI6+AR6+BA6+BJ6+BS6+CB6+CK6+CT6+DC6+DL6+DU6+ED6+EM6+EV6+FE6+FN6+FW6</f>
        <v>50</v>
      </c>
      <c r="Q6" s="299">
        <f aca="true" t="shared" si="15" ref="Q6:Q12">+SUM(N6*2+P6)/(N6+O6)</f>
        <v>2.533333333333333</v>
      </c>
      <c r="R6" s="267">
        <v>1</v>
      </c>
      <c r="S6" s="243">
        <v>0</v>
      </c>
      <c r="T6" s="267">
        <v>1</v>
      </c>
      <c r="U6" s="243">
        <v>0</v>
      </c>
      <c r="V6" s="267">
        <v>1</v>
      </c>
      <c r="W6" s="243">
        <v>0</v>
      </c>
      <c r="X6" s="267">
        <v>1</v>
      </c>
      <c r="Y6" s="277">
        <v>0</v>
      </c>
      <c r="Z6" s="282">
        <v>4</v>
      </c>
      <c r="AA6" s="276">
        <v>1</v>
      </c>
      <c r="AB6" s="243">
        <v>0</v>
      </c>
      <c r="AC6" s="267">
        <v>0</v>
      </c>
      <c r="AD6" s="243">
        <v>0</v>
      </c>
      <c r="AE6" s="267">
        <v>1</v>
      </c>
      <c r="AF6" s="243">
        <v>0</v>
      </c>
      <c r="AG6" s="267">
        <v>0</v>
      </c>
      <c r="AH6" s="277">
        <v>0</v>
      </c>
      <c r="AI6" s="282">
        <v>2</v>
      </c>
      <c r="AJ6" s="276">
        <v>1</v>
      </c>
      <c r="AK6" s="243">
        <v>0</v>
      </c>
      <c r="AL6" s="267">
        <v>1</v>
      </c>
      <c r="AM6" s="243">
        <v>0</v>
      </c>
      <c r="AN6" s="267">
        <v>1</v>
      </c>
      <c r="AO6" s="243">
        <v>0</v>
      </c>
      <c r="AP6" s="267">
        <v>1</v>
      </c>
      <c r="AQ6" s="277">
        <v>0</v>
      </c>
      <c r="AR6" s="282">
        <v>4</v>
      </c>
      <c r="AS6" s="276"/>
      <c r="AT6" s="243"/>
      <c r="AU6" s="267"/>
      <c r="AV6" s="243"/>
      <c r="AW6" s="267"/>
      <c r="AX6" s="243"/>
      <c r="AY6" s="267"/>
      <c r="AZ6" s="277"/>
      <c r="BA6" s="282"/>
      <c r="BB6" s="276">
        <v>0</v>
      </c>
      <c r="BC6" s="243">
        <v>1</v>
      </c>
      <c r="BD6" s="267">
        <v>1</v>
      </c>
      <c r="BE6" s="243">
        <v>0</v>
      </c>
      <c r="BF6" s="267">
        <v>0</v>
      </c>
      <c r="BG6" s="243">
        <v>1</v>
      </c>
      <c r="BH6" s="267">
        <v>1</v>
      </c>
      <c r="BI6" s="277">
        <v>0</v>
      </c>
      <c r="BJ6" s="282">
        <v>2</v>
      </c>
      <c r="BK6" s="276">
        <v>0</v>
      </c>
      <c r="BL6" s="243">
        <v>1</v>
      </c>
      <c r="BM6" s="267">
        <v>0</v>
      </c>
      <c r="BN6" s="243">
        <v>1</v>
      </c>
      <c r="BO6" s="267">
        <v>1</v>
      </c>
      <c r="BP6" s="243">
        <v>0</v>
      </c>
      <c r="BQ6" s="267">
        <v>0</v>
      </c>
      <c r="BR6" s="277">
        <v>0</v>
      </c>
      <c r="BS6" s="282">
        <v>4</v>
      </c>
      <c r="BT6" s="276">
        <v>0</v>
      </c>
      <c r="BU6" s="243">
        <v>1</v>
      </c>
      <c r="BV6" s="267">
        <v>0</v>
      </c>
      <c r="BW6" s="243">
        <v>1</v>
      </c>
      <c r="BX6" s="267">
        <v>0</v>
      </c>
      <c r="BY6" s="243">
        <v>1</v>
      </c>
      <c r="BZ6" s="267">
        <v>1</v>
      </c>
      <c r="CA6" s="277">
        <v>0</v>
      </c>
      <c r="CB6" s="282">
        <v>0</v>
      </c>
      <c r="CC6" s="276">
        <v>1</v>
      </c>
      <c r="CD6" s="243">
        <v>0</v>
      </c>
      <c r="CE6" s="267">
        <v>1</v>
      </c>
      <c r="CF6" s="243">
        <v>0</v>
      </c>
      <c r="CG6" s="267">
        <v>1</v>
      </c>
      <c r="CH6" s="243">
        <v>0</v>
      </c>
      <c r="CI6" s="267">
        <v>1</v>
      </c>
      <c r="CJ6" s="277">
        <v>0</v>
      </c>
      <c r="CK6" s="282">
        <v>4</v>
      </c>
      <c r="CL6" s="276">
        <v>0</v>
      </c>
      <c r="CM6" s="243">
        <v>0</v>
      </c>
      <c r="CN6" s="267">
        <v>1</v>
      </c>
      <c r="CO6" s="243">
        <v>0</v>
      </c>
      <c r="CP6" s="267">
        <v>1</v>
      </c>
      <c r="CQ6" s="243">
        <v>0</v>
      </c>
      <c r="CR6" s="267">
        <v>1</v>
      </c>
      <c r="CS6" s="277">
        <v>0</v>
      </c>
      <c r="CT6" s="282">
        <v>3</v>
      </c>
      <c r="CU6" s="276">
        <v>0</v>
      </c>
      <c r="CV6" s="243">
        <v>1</v>
      </c>
      <c r="CW6" s="267">
        <v>0</v>
      </c>
      <c r="CX6" s="243">
        <v>1</v>
      </c>
      <c r="CY6" s="267">
        <v>1</v>
      </c>
      <c r="CZ6" s="243">
        <v>0</v>
      </c>
      <c r="DA6" s="267">
        <v>1</v>
      </c>
      <c r="DB6" s="277">
        <v>0</v>
      </c>
      <c r="DC6" s="282">
        <v>6</v>
      </c>
      <c r="DD6" s="276">
        <v>1</v>
      </c>
      <c r="DE6" s="243">
        <v>0</v>
      </c>
      <c r="DF6" s="267">
        <v>1</v>
      </c>
      <c r="DG6" s="243">
        <v>0</v>
      </c>
      <c r="DH6" s="267">
        <v>1</v>
      </c>
      <c r="DI6" s="243">
        <v>0</v>
      </c>
      <c r="DJ6" s="267">
        <v>0</v>
      </c>
      <c r="DK6" s="277">
        <v>0</v>
      </c>
      <c r="DL6" s="282">
        <v>1</v>
      </c>
      <c r="DM6" s="276">
        <v>0</v>
      </c>
      <c r="DN6" s="243">
        <v>0</v>
      </c>
      <c r="DO6" s="267">
        <v>0</v>
      </c>
      <c r="DP6" s="243">
        <v>1</v>
      </c>
      <c r="DQ6" s="267">
        <v>0</v>
      </c>
      <c r="DR6" s="243">
        <v>0</v>
      </c>
      <c r="DS6" s="267">
        <v>1</v>
      </c>
      <c r="DT6" s="277">
        <v>0</v>
      </c>
      <c r="DU6" s="282">
        <v>4</v>
      </c>
      <c r="DV6" s="276">
        <v>1</v>
      </c>
      <c r="DW6" s="243">
        <v>0</v>
      </c>
      <c r="DX6" s="267">
        <v>0</v>
      </c>
      <c r="DY6" s="243">
        <v>1</v>
      </c>
      <c r="DZ6" s="267">
        <v>1</v>
      </c>
      <c r="EA6" s="243">
        <v>0</v>
      </c>
      <c r="EB6" s="267">
        <v>1</v>
      </c>
      <c r="EC6" s="277">
        <v>0</v>
      </c>
      <c r="ED6" s="282">
        <v>5</v>
      </c>
      <c r="EE6" s="276">
        <v>0</v>
      </c>
      <c r="EF6" s="243">
        <v>1</v>
      </c>
      <c r="EG6" s="267">
        <v>0</v>
      </c>
      <c r="EH6" s="243">
        <v>1</v>
      </c>
      <c r="EI6" s="267">
        <v>1</v>
      </c>
      <c r="EJ6" s="243">
        <v>0</v>
      </c>
      <c r="EK6" s="267">
        <v>1</v>
      </c>
      <c r="EL6" s="277">
        <v>0</v>
      </c>
      <c r="EM6" s="282">
        <v>11</v>
      </c>
      <c r="EN6" s="276"/>
      <c r="EO6" s="243"/>
      <c r="EP6" s="267"/>
      <c r="EQ6" s="243"/>
      <c r="ER6" s="267"/>
      <c r="ES6" s="243"/>
      <c r="ET6" s="267"/>
      <c r="EU6" s="277"/>
      <c r="EV6" s="282"/>
      <c r="EW6" s="276"/>
      <c r="EX6" s="243"/>
      <c r="EY6" s="267"/>
      <c r="EZ6" s="243"/>
      <c r="FA6" s="267"/>
      <c r="FB6" s="243"/>
      <c r="FC6" s="267"/>
      <c r="FD6" s="277"/>
      <c r="FE6" s="282"/>
      <c r="FF6" s="276"/>
      <c r="FG6" s="243"/>
      <c r="FH6" s="267"/>
      <c r="FI6" s="243"/>
      <c r="FJ6" s="267"/>
      <c r="FK6" s="243"/>
      <c r="FL6" s="267"/>
      <c r="FM6" s="277"/>
      <c r="FN6" s="282"/>
      <c r="FO6" s="276"/>
      <c r="FP6" s="243"/>
      <c r="FQ6" s="267"/>
      <c r="FR6" s="243"/>
      <c r="FS6" s="267"/>
      <c r="FT6" s="243"/>
      <c r="FU6" s="267"/>
      <c r="FV6" s="277"/>
      <c r="FW6" s="282"/>
    </row>
    <row r="7" spans="1:179" ht="15.75">
      <c r="A7" s="245" t="s">
        <v>235</v>
      </c>
      <c r="B7" s="315">
        <f t="shared" si="0"/>
        <v>21</v>
      </c>
      <c r="C7" s="242">
        <f t="shared" si="1"/>
        <v>31</v>
      </c>
      <c r="D7" s="312">
        <v>0</v>
      </c>
      <c r="E7" s="318" t="str">
        <f t="shared" si="2"/>
        <v>QUALIFIED</v>
      </c>
      <c r="F7" s="250">
        <f t="shared" si="4"/>
        <v>9</v>
      </c>
      <c r="G7" s="250">
        <f t="shared" si="5"/>
        <v>3</v>
      </c>
      <c r="H7" s="250">
        <f t="shared" si="6"/>
        <v>4</v>
      </c>
      <c r="I7" s="250">
        <f t="shared" si="7"/>
        <v>2</v>
      </c>
      <c r="J7" s="250">
        <f t="shared" si="8"/>
        <v>4</v>
      </c>
      <c r="K7" s="250">
        <f t="shared" si="9"/>
        <v>2</v>
      </c>
      <c r="L7" s="250">
        <f t="shared" si="10"/>
        <v>4</v>
      </c>
      <c r="M7" s="259">
        <f t="shared" si="11"/>
        <v>3</v>
      </c>
      <c r="N7" s="253">
        <f t="shared" si="12"/>
        <v>21</v>
      </c>
      <c r="O7" s="250">
        <f t="shared" si="13"/>
        <v>10</v>
      </c>
      <c r="P7" s="262">
        <f t="shared" si="14"/>
        <v>22</v>
      </c>
      <c r="Q7" s="299">
        <f t="shared" si="15"/>
        <v>2.064516129032258</v>
      </c>
      <c r="R7" s="267">
        <v>1</v>
      </c>
      <c r="S7" s="243">
        <v>0</v>
      </c>
      <c r="T7" s="267">
        <v>0</v>
      </c>
      <c r="U7" s="243">
        <v>0</v>
      </c>
      <c r="V7" s="267">
        <v>0</v>
      </c>
      <c r="W7" s="243">
        <v>0</v>
      </c>
      <c r="X7" s="267">
        <v>1</v>
      </c>
      <c r="Y7" s="277">
        <v>0</v>
      </c>
      <c r="Z7" s="282">
        <v>4</v>
      </c>
      <c r="AA7" s="276">
        <v>0</v>
      </c>
      <c r="AB7" s="243">
        <v>1</v>
      </c>
      <c r="AC7" s="267">
        <v>1</v>
      </c>
      <c r="AD7" s="243">
        <v>0</v>
      </c>
      <c r="AE7" s="267">
        <v>1</v>
      </c>
      <c r="AF7" s="243">
        <v>0</v>
      </c>
      <c r="AG7" s="267">
        <v>0</v>
      </c>
      <c r="AH7" s="277">
        <v>1</v>
      </c>
      <c r="AI7" s="282">
        <v>2</v>
      </c>
      <c r="AJ7" s="276">
        <v>1</v>
      </c>
      <c r="AK7" s="243">
        <v>0</v>
      </c>
      <c r="AL7" s="267">
        <v>1</v>
      </c>
      <c r="AM7" s="243">
        <v>0</v>
      </c>
      <c r="AN7" s="267">
        <v>0</v>
      </c>
      <c r="AO7" s="243">
        <v>0</v>
      </c>
      <c r="AP7" s="267">
        <v>1</v>
      </c>
      <c r="AQ7" s="277">
        <v>0</v>
      </c>
      <c r="AR7" s="282">
        <v>4</v>
      </c>
      <c r="AS7" s="276">
        <v>1</v>
      </c>
      <c r="AT7" s="243">
        <v>0</v>
      </c>
      <c r="AU7" s="267">
        <v>0</v>
      </c>
      <c r="AV7" s="243">
        <v>1</v>
      </c>
      <c r="AW7" s="267">
        <v>0</v>
      </c>
      <c r="AX7" s="243">
        <v>0</v>
      </c>
      <c r="AY7" s="267">
        <v>0</v>
      </c>
      <c r="AZ7" s="277">
        <v>1</v>
      </c>
      <c r="BA7" s="282">
        <v>2</v>
      </c>
      <c r="BB7" s="276">
        <v>1</v>
      </c>
      <c r="BC7" s="243">
        <v>0</v>
      </c>
      <c r="BD7" s="267">
        <v>0</v>
      </c>
      <c r="BE7" s="243">
        <v>0</v>
      </c>
      <c r="BF7" s="267">
        <v>0</v>
      </c>
      <c r="BG7" s="243">
        <v>1</v>
      </c>
      <c r="BH7" s="267">
        <v>1</v>
      </c>
      <c r="BI7" s="277">
        <v>0</v>
      </c>
      <c r="BJ7" s="282">
        <v>0</v>
      </c>
      <c r="BK7" s="276">
        <v>1</v>
      </c>
      <c r="BL7" s="243">
        <v>0</v>
      </c>
      <c r="BM7" s="267">
        <v>0</v>
      </c>
      <c r="BN7" s="243">
        <v>1</v>
      </c>
      <c r="BO7" s="267">
        <v>0</v>
      </c>
      <c r="BP7" s="243">
        <v>0</v>
      </c>
      <c r="BQ7" s="267">
        <v>0</v>
      </c>
      <c r="BR7" s="277">
        <v>1</v>
      </c>
      <c r="BS7" s="282">
        <v>2</v>
      </c>
      <c r="BT7" s="276">
        <v>1</v>
      </c>
      <c r="BU7" s="243">
        <v>0</v>
      </c>
      <c r="BV7" s="267">
        <v>1</v>
      </c>
      <c r="BW7" s="243">
        <v>0</v>
      </c>
      <c r="BX7" s="267">
        <v>0</v>
      </c>
      <c r="BY7" s="243">
        <v>0</v>
      </c>
      <c r="BZ7" s="267">
        <v>1</v>
      </c>
      <c r="CA7" s="277">
        <v>0</v>
      </c>
      <c r="CB7" s="282">
        <v>3</v>
      </c>
      <c r="CC7" s="276"/>
      <c r="CD7" s="243"/>
      <c r="CE7" s="267"/>
      <c r="CF7" s="243"/>
      <c r="CG7" s="267"/>
      <c r="CH7" s="243"/>
      <c r="CI7" s="267"/>
      <c r="CJ7" s="277"/>
      <c r="CK7" s="282"/>
      <c r="CL7" s="276">
        <v>1</v>
      </c>
      <c r="CM7" s="243">
        <v>0</v>
      </c>
      <c r="CN7" s="267">
        <v>1</v>
      </c>
      <c r="CO7" s="243">
        <v>0</v>
      </c>
      <c r="CP7" s="267">
        <v>1</v>
      </c>
      <c r="CQ7" s="243">
        <v>0</v>
      </c>
      <c r="CR7" s="267">
        <v>0</v>
      </c>
      <c r="CS7" s="277">
        <v>0</v>
      </c>
      <c r="CT7" s="282">
        <v>2</v>
      </c>
      <c r="CU7" s="276">
        <v>0</v>
      </c>
      <c r="CV7" s="243">
        <v>1</v>
      </c>
      <c r="CW7" s="267">
        <v>0</v>
      </c>
      <c r="CX7" s="243">
        <v>0</v>
      </c>
      <c r="CY7" s="267">
        <v>0</v>
      </c>
      <c r="CZ7" s="243">
        <v>0</v>
      </c>
      <c r="DA7" s="267">
        <v>0</v>
      </c>
      <c r="DB7" s="277">
        <v>0</v>
      </c>
      <c r="DC7" s="282">
        <v>0</v>
      </c>
      <c r="DD7" s="276">
        <v>1</v>
      </c>
      <c r="DE7" s="243">
        <v>0</v>
      </c>
      <c r="DF7" s="267">
        <v>0</v>
      </c>
      <c r="DG7" s="243">
        <v>0</v>
      </c>
      <c r="DH7" s="267">
        <v>1</v>
      </c>
      <c r="DI7" s="243">
        <v>0</v>
      </c>
      <c r="DJ7" s="267">
        <v>0</v>
      </c>
      <c r="DK7" s="277">
        <v>0</v>
      </c>
      <c r="DL7" s="282">
        <v>1</v>
      </c>
      <c r="DM7" s="276">
        <v>1</v>
      </c>
      <c r="DN7" s="243">
        <v>0</v>
      </c>
      <c r="DO7" s="267">
        <v>0</v>
      </c>
      <c r="DP7" s="243">
        <v>0</v>
      </c>
      <c r="DQ7" s="267">
        <v>0</v>
      </c>
      <c r="DR7" s="243">
        <v>1</v>
      </c>
      <c r="DS7" s="267">
        <v>0</v>
      </c>
      <c r="DT7" s="277">
        <v>0</v>
      </c>
      <c r="DU7" s="282">
        <v>1</v>
      </c>
      <c r="DV7" s="276">
        <v>0</v>
      </c>
      <c r="DW7" s="243">
        <v>1</v>
      </c>
      <c r="DX7" s="267">
        <v>0</v>
      </c>
      <c r="DY7" s="243">
        <v>0</v>
      </c>
      <c r="DZ7" s="267">
        <v>1</v>
      </c>
      <c r="EA7" s="243">
        <v>0</v>
      </c>
      <c r="EB7" s="267">
        <v>0</v>
      </c>
      <c r="EC7" s="277">
        <v>0</v>
      </c>
      <c r="ED7" s="282">
        <v>1</v>
      </c>
      <c r="EE7" s="276"/>
      <c r="EF7" s="243"/>
      <c r="EG7" s="267"/>
      <c r="EH7" s="243"/>
      <c r="EI7" s="267"/>
      <c r="EJ7" s="243"/>
      <c r="EK7" s="267"/>
      <c r="EL7" s="277"/>
      <c r="EM7" s="282"/>
      <c r="EN7" s="276"/>
      <c r="EO7" s="243"/>
      <c r="EP7" s="267"/>
      <c r="EQ7" s="243"/>
      <c r="ER7" s="267"/>
      <c r="ES7" s="243"/>
      <c r="ET7" s="267"/>
      <c r="EU7" s="277"/>
      <c r="EV7" s="282"/>
      <c r="EW7" s="276"/>
      <c r="EX7" s="243"/>
      <c r="EY7" s="267"/>
      <c r="EZ7" s="243"/>
      <c r="FA7" s="267"/>
      <c r="FB7" s="243"/>
      <c r="FC7" s="267"/>
      <c r="FD7" s="277"/>
      <c r="FE7" s="282"/>
      <c r="FF7" s="276"/>
      <c r="FG7" s="243"/>
      <c r="FH7" s="267"/>
      <c r="FI7" s="243"/>
      <c r="FJ7" s="267"/>
      <c r="FK7" s="243"/>
      <c r="FL7" s="267"/>
      <c r="FM7" s="277"/>
      <c r="FN7" s="282"/>
      <c r="FO7" s="276"/>
      <c r="FP7" s="243"/>
      <c r="FQ7" s="267"/>
      <c r="FR7" s="243"/>
      <c r="FS7" s="267"/>
      <c r="FT7" s="243"/>
      <c r="FU7" s="267"/>
      <c r="FV7" s="277"/>
      <c r="FW7" s="282"/>
    </row>
    <row r="8" spans="1:179" ht="15.75">
      <c r="A8" s="245" t="s">
        <v>233</v>
      </c>
      <c r="B8" s="315">
        <f t="shared" si="0"/>
        <v>21</v>
      </c>
      <c r="C8" s="242">
        <f t="shared" si="1"/>
        <v>27</v>
      </c>
      <c r="D8" s="312">
        <v>0</v>
      </c>
      <c r="E8" s="318" t="str">
        <f t="shared" si="2"/>
        <v>QUALIFIED</v>
      </c>
      <c r="F8" s="250">
        <f t="shared" si="4"/>
        <v>4</v>
      </c>
      <c r="G8" s="250">
        <f t="shared" si="5"/>
        <v>3</v>
      </c>
      <c r="H8" s="250">
        <f t="shared" si="6"/>
        <v>5</v>
      </c>
      <c r="I8" s="250">
        <f t="shared" si="7"/>
        <v>2</v>
      </c>
      <c r="J8" s="250">
        <f t="shared" si="8"/>
        <v>4</v>
      </c>
      <c r="K8" s="250">
        <f t="shared" si="9"/>
        <v>2</v>
      </c>
      <c r="L8" s="250">
        <f t="shared" si="10"/>
        <v>5</v>
      </c>
      <c r="M8" s="259">
        <f t="shared" si="11"/>
        <v>2</v>
      </c>
      <c r="N8" s="253">
        <f t="shared" si="12"/>
        <v>18</v>
      </c>
      <c r="O8" s="250">
        <f t="shared" si="13"/>
        <v>9</v>
      </c>
      <c r="P8" s="262">
        <f t="shared" si="14"/>
        <v>46</v>
      </c>
      <c r="Q8" s="299">
        <f t="shared" si="15"/>
        <v>3.037037037037037</v>
      </c>
      <c r="R8" s="267">
        <v>1</v>
      </c>
      <c r="S8" s="243">
        <v>0</v>
      </c>
      <c r="T8" s="267">
        <v>0</v>
      </c>
      <c r="U8" s="243">
        <v>0</v>
      </c>
      <c r="V8" s="267">
        <v>1</v>
      </c>
      <c r="W8" s="243">
        <v>0</v>
      </c>
      <c r="X8" s="267">
        <v>0</v>
      </c>
      <c r="Y8" s="277">
        <v>0</v>
      </c>
      <c r="Z8" s="282">
        <v>4</v>
      </c>
      <c r="AA8" s="276">
        <v>0</v>
      </c>
      <c r="AB8" s="243">
        <v>0</v>
      </c>
      <c r="AC8" s="267">
        <v>1</v>
      </c>
      <c r="AD8" s="243">
        <v>0</v>
      </c>
      <c r="AE8" s="267">
        <v>0</v>
      </c>
      <c r="AF8" s="243">
        <v>1</v>
      </c>
      <c r="AG8" s="267">
        <v>1</v>
      </c>
      <c r="AH8" s="277">
        <v>0</v>
      </c>
      <c r="AI8" s="282">
        <v>2</v>
      </c>
      <c r="AJ8" s="276"/>
      <c r="AK8" s="243"/>
      <c r="AL8" s="267"/>
      <c r="AM8" s="243"/>
      <c r="AN8" s="267"/>
      <c r="AO8" s="243"/>
      <c r="AP8" s="267"/>
      <c r="AQ8" s="277"/>
      <c r="AR8" s="282"/>
      <c r="AS8" s="276">
        <v>1</v>
      </c>
      <c r="AT8" s="243">
        <v>0</v>
      </c>
      <c r="AU8" s="267">
        <v>0</v>
      </c>
      <c r="AV8" s="243">
        <v>1</v>
      </c>
      <c r="AW8" s="267">
        <v>1</v>
      </c>
      <c r="AX8" s="243">
        <v>0</v>
      </c>
      <c r="AY8" s="267">
        <v>0</v>
      </c>
      <c r="AZ8" s="277">
        <v>0</v>
      </c>
      <c r="BA8" s="282">
        <v>4</v>
      </c>
      <c r="BB8" s="276"/>
      <c r="BC8" s="243"/>
      <c r="BD8" s="267"/>
      <c r="BE8" s="243"/>
      <c r="BF8" s="267"/>
      <c r="BG8" s="243"/>
      <c r="BH8" s="267"/>
      <c r="BI8" s="277"/>
      <c r="BJ8" s="282"/>
      <c r="BK8" s="276"/>
      <c r="BL8" s="243"/>
      <c r="BM8" s="267"/>
      <c r="BN8" s="243"/>
      <c r="BO8" s="267"/>
      <c r="BP8" s="243"/>
      <c r="BQ8" s="267"/>
      <c r="BR8" s="277"/>
      <c r="BS8" s="282"/>
      <c r="BT8" s="276"/>
      <c r="BU8" s="243"/>
      <c r="BV8" s="267"/>
      <c r="BW8" s="243"/>
      <c r="BX8" s="267"/>
      <c r="BY8" s="243"/>
      <c r="BZ8" s="267"/>
      <c r="CA8" s="277"/>
      <c r="CB8" s="282"/>
      <c r="CC8" s="276">
        <v>1</v>
      </c>
      <c r="CD8" s="243">
        <v>0</v>
      </c>
      <c r="CE8" s="267">
        <v>1</v>
      </c>
      <c r="CF8" s="243">
        <v>0</v>
      </c>
      <c r="CG8" s="267">
        <v>1</v>
      </c>
      <c r="CH8" s="243">
        <v>0</v>
      </c>
      <c r="CI8" s="267">
        <v>0</v>
      </c>
      <c r="CJ8" s="277">
        <v>1</v>
      </c>
      <c r="CK8" s="282">
        <v>2</v>
      </c>
      <c r="CL8" s="276"/>
      <c r="CM8" s="243"/>
      <c r="CN8" s="267"/>
      <c r="CO8" s="243"/>
      <c r="CP8" s="267"/>
      <c r="CQ8" s="243"/>
      <c r="CR8" s="267"/>
      <c r="CS8" s="277"/>
      <c r="CT8" s="282"/>
      <c r="CU8" s="276">
        <v>0</v>
      </c>
      <c r="CV8" s="243">
        <v>1</v>
      </c>
      <c r="CW8" s="267">
        <v>0</v>
      </c>
      <c r="CX8" s="243">
        <v>1</v>
      </c>
      <c r="CY8" s="267">
        <v>1</v>
      </c>
      <c r="CZ8" s="243">
        <v>0</v>
      </c>
      <c r="DA8" s="267">
        <v>0</v>
      </c>
      <c r="DB8" s="277">
        <v>1</v>
      </c>
      <c r="DC8" s="282">
        <v>7</v>
      </c>
      <c r="DD8" s="276">
        <v>0</v>
      </c>
      <c r="DE8" s="243">
        <v>1</v>
      </c>
      <c r="DF8" s="267">
        <v>0</v>
      </c>
      <c r="DG8" s="243">
        <v>0</v>
      </c>
      <c r="DH8" s="267">
        <v>0</v>
      </c>
      <c r="DI8" s="243">
        <v>0</v>
      </c>
      <c r="DJ8" s="267">
        <v>1</v>
      </c>
      <c r="DK8" s="277">
        <v>0</v>
      </c>
      <c r="DL8" s="282">
        <v>5</v>
      </c>
      <c r="DM8" s="276">
        <v>0</v>
      </c>
      <c r="DN8" s="243">
        <v>1</v>
      </c>
      <c r="DO8" s="267">
        <v>1</v>
      </c>
      <c r="DP8" s="243">
        <v>0</v>
      </c>
      <c r="DQ8" s="267">
        <v>0</v>
      </c>
      <c r="DR8" s="243">
        <v>0</v>
      </c>
      <c r="DS8" s="267">
        <v>1</v>
      </c>
      <c r="DT8" s="277">
        <v>0</v>
      </c>
      <c r="DU8" s="282">
        <v>7</v>
      </c>
      <c r="DV8" s="276">
        <v>0</v>
      </c>
      <c r="DW8" s="243">
        <v>0</v>
      </c>
      <c r="DX8" s="267">
        <v>1</v>
      </c>
      <c r="DY8" s="243">
        <v>0</v>
      </c>
      <c r="DZ8" s="267">
        <v>0</v>
      </c>
      <c r="EA8" s="243">
        <v>0</v>
      </c>
      <c r="EB8" s="267">
        <v>1</v>
      </c>
      <c r="EC8" s="277">
        <v>0</v>
      </c>
      <c r="ED8" s="282">
        <v>5</v>
      </c>
      <c r="EE8" s="276">
        <v>1</v>
      </c>
      <c r="EF8" s="243">
        <v>0</v>
      </c>
      <c r="EG8" s="267">
        <v>1</v>
      </c>
      <c r="EH8" s="243">
        <v>0</v>
      </c>
      <c r="EI8" s="267">
        <v>0</v>
      </c>
      <c r="EJ8" s="243">
        <v>1</v>
      </c>
      <c r="EK8" s="267">
        <v>1</v>
      </c>
      <c r="EL8" s="277">
        <v>0</v>
      </c>
      <c r="EM8" s="282">
        <v>10</v>
      </c>
      <c r="EN8" s="276"/>
      <c r="EO8" s="243"/>
      <c r="EP8" s="267"/>
      <c r="EQ8" s="243"/>
      <c r="ER8" s="267"/>
      <c r="ES8" s="243"/>
      <c r="ET8" s="267"/>
      <c r="EU8" s="277"/>
      <c r="EV8" s="282"/>
      <c r="EW8" s="276"/>
      <c r="EX8" s="243"/>
      <c r="EY8" s="267"/>
      <c r="EZ8" s="243"/>
      <c r="FA8" s="267"/>
      <c r="FB8" s="243"/>
      <c r="FC8" s="267"/>
      <c r="FD8" s="277"/>
      <c r="FE8" s="282"/>
      <c r="FF8" s="276"/>
      <c r="FG8" s="243"/>
      <c r="FH8" s="267"/>
      <c r="FI8" s="243"/>
      <c r="FJ8" s="267"/>
      <c r="FK8" s="243"/>
      <c r="FL8" s="267"/>
      <c r="FM8" s="277"/>
      <c r="FN8" s="282"/>
      <c r="FO8" s="276"/>
      <c r="FP8" s="243"/>
      <c r="FQ8" s="267"/>
      <c r="FR8" s="243"/>
      <c r="FS8" s="267"/>
      <c r="FT8" s="243"/>
      <c r="FU8" s="267"/>
      <c r="FV8" s="277"/>
      <c r="FW8" s="282"/>
    </row>
    <row r="9" spans="1:179" ht="15.75">
      <c r="A9" s="245" t="s">
        <v>267</v>
      </c>
      <c r="B9" s="315">
        <f t="shared" si="0"/>
        <v>21</v>
      </c>
      <c r="C9" s="242">
        <f t="shared" si="1"/>
        <v>39</v>
      </c>
      <c r="D9" s="312">
        <v>0</v>
      </c>
      <c r="E9" s="318" t="str">
        <f t="shared" si="2"/>
        <v>QUALIFIED</v>
      </c>
      <c r="F9" s="250">
        <f t="shared" si="4"/>
        <v>4</v>
      </c>
      <c r="G9" s="250">
        <f t="shared" si="5"/>
        <v>4</v>
      </c>
      <c r="H9" s="250">
        <f t="shared" si="6"/>
        <v>5</v>
      </c>
      <c r="I9" s="250">
        <f t="shared" si="7"/>
        <v>4</v>
      </c>
      <c r="J9" s="250">
        <f t="shared" si="8"/>
        <v>5</v>
      </c>
      <c r="K9" s="250">
        <f t="shared" si="9"/>
        <v>3</v>
      </c>
      <c r="L9" s="250">
        <f t="shared" si="10"/>
        <v>9</v>
      </c>
      <c r="M9" s="259">
        <f t="shared" si="11"/>
        <v>5</v>
      </c>
      <c r="N9" s="253">
        <f t="shared" si="12"/>
        <v>23</v>
      </c>
      <c r="O9" s="250">
        <f t="shared" si="13"/>
        <v>16</v>
      </c>
      <c r="P9" s="262">
        <f t="shared" si="14"/>
        <v>23</v>
      </c>
      <c r="Q9" s="299">
        <f t="shared" si="15"/>
        <v>1.7692307692307692</v>
      </c>
      <c r="R9" s="267">
        <v>0</v>
      </c>
      <c r="S9" s="243">
        <v>0</v>
      </c>
      <c r="T9" s="267">
        <v>0</v>
      </c>
      <c r="U9" s="243">
        <v>1</v>
      </c>
      <c r="V9" s="267">
        <v>0</v>
      </c>
      <c r="W9" s="243">
        <v>0</v>
      </c>
      <c r="X9" s="267">
        <v>1</v>
      </c>
      <c r="Y9" s="277">
        <v>0</v>
      </c>
      <c r="Z9" s="282">
        <v>0</v>
      </c>
      <c r="AA9" s="276">
        <v>0</v>
      </c>
      <c r="AB9" s="243">
        <v>0</v>
      </c>
      <c r="AC9" s="267">
        <v>1</v>
      </c>
      <c r="AD9" s="243">
        <v>0</v>
      </c>
      <c r="AE9" s="267">
        <v>0</v>
      </c>
      <c r="AF9" s="243">
        <v>1</v>
      </c>
      <c r="AG9" s="267">
        <v>0</v>
      </c>
      <c r="AH9" s="277">
        <v>1</v>
      </c>
      <c r="AI9" s="282">
        <v>1</v>
      </c>
      <c r="AJ9" s="276">
        <v>0</v>
      </c>
      <c r="AK9" s="243">
        <v>0</v>
      </c>
      <c r="AL9" s="267">
        <v>0</v>
      </c>
      <c r="AM9" s="243">
        <v>1</v>
      </c>
      <c r="AN9" s="267">
        <v>1</v>
      </c>
      <c r="AO9" s="243">
        <v>0</v>
      </c>
      <c r="AP9" s="267">
        <v>1</v>
      </c>
      <c r="AQ9" s="277">
        <v>0</v>
      </c>
      <c r="AR9" s="282">
        <v>2</v>
      </c>
      <c r="AS9" s="276">
        <v>1</v>
      </c>
      <c r="AT9" s="243">
        <v>0</v>
      </c>
      <c r="AU9" s="267">
        <v>0</v>
      </c>
      <c r="AV9" s="243">
        <v>0</v>
      </c>
      <c r="AW9" s="267">
        <v>1</v>
      </c>
      <c r="AX9" s="243">
        <v>0</v>
      </c>
      <c r="AY9" s="267">
        <v>0</v>
      </c>
      <c r="AZ9" s="277">
        <v>1</v>
      </c>
      <c r="BA9" s="282">
        <v>3</v>
      </c>
      <c r="BB9" s="276">
        <v>0</v>
      </c>
      <c r="BC9" s="243">
        <v>1</v>
      </c>
      <c r="BD9" s="267">
        <v>1</v>
      </c>
      <c r="BE9" s="243">
        <v>0</v>
      </c>
      <c r="BF9" s="267">
        <v>0</v>
      </c>
      <c r="BG9" s="243">
        <v>0</v>
      </c>
      <c r="BH9" s="267">
        <v>1</v>
      </c>
      <c r="BI9" s="277">
        <v>0</v>
      </c>
      <c r="BJ9" s="282">
        <v>2</v>
      </c>
      <c r="BK9" s="276">
        <v>0</v>
      </c>
      <c r="BL9" s="243">
        <v>1</v>
      </c>
      <c r="BM9" s="267">
        <v>0</v>
      </c>
      <c r="BN9" s="243">
        <v>0</v>
      </c>
      <c r="BO9" s="267">
        <v>1</v>
      </c>
      <c r="BP9" s="243">
        <v>0</v>
      </c>
      <c r="BQ9" s="267">
        <v>0</v>
      </c>
      <c r="BR9" s="277">
        <v>1</v>
      </c>
      <c r="BS9" s="282">
        <v>2</v>
      </c>
      <c r="BT9" s="276">
        <v>0</v>
      </c>
      <c r="BU9" s="243">
        <v>0</v>
      </c>
      <c r="BV9" s="267">
        <v>0</v>
      </c>
      <c r="BW9" s="243">
        <v>1</v>
      </c>
      <c r="BX9" s="267">
        <v>0</v>
      </c>
      <c r="BY9" s="243">
        <v>1</v>
      </c>
      <c r="BZ9" s="267">
        <v>1</v>
      </c>
      <c r="CA9" s="277">
        <v>0</v>
      </c>
      <c r="CB9" s="282">
        <v>1</v>
      </c>
      <c r="CC9" s="276">
        <v>0</v>
      </c>
      <c r="CD9" s="243">
        <v>1</v>
      </c>
      <c r="CE9" s="267">
        <v>1</v>
      </c>
      <c r="CF9" s="243">
        <v>0</v>
      </c>
      <c r="CG9" s="267">
        <v>1</v>
      </c>
      <c r="CH9" s="243">
        <v>0</v>
      </c>
      <c r="CI9" s="267">
        <v>0</v>
      </c>
      <c r="CJ9" s="277">
        <v>1</v>
      </c>
      <c r="CK9" s="282">
        <v>1</v>
      </c>
      <c r="CL9" s="276">
        <v>1</v>
      </c>
      <c r="CM9" s="243">
        <v>0</v>
      </c>
      <c r="CN9" s="267">
        <v>1</v>
      </c>
      <c r="CO9" s="243">
        <v>0</v>
      </c>
      <c r="CP9" s="267">
        <v>0</v>
      </c>
      <c r="CQ9" s="243">
        <v>0</v>
      </c>
      <c r="CR9" s="267">
        <v>1</v>
      </c>
      <c r="CS9" s="277">
        <v>0</v>
      </c>
      <c r="CT9" s="282">
        <v>0</v>
      </c>
      <c r="CU9" s="276">
        <v>0</v>
      </c>
      <c r="CV9" s="243">
        <v>0</v>
      </c>
      <c r="CW9" s="267">
        <v>0</v>
      </c>
      <c r="CX9" s="243">
        <v>1</v>
      </c>
      <c r="CY9" s="267">
        <v>0</v>
      </c>
      <c r="CZ9" s="243">
        <v>0</v>
      </c>
      <c r="DA9" s="267">
        <v>0</v>
      </c>
      <c r="DB9" s="277">
        <v>1</v>
      </c>
      <c r="DC9" s="282">
        <v>3</v>
      </c>
      <c r="DD9" s="276">
        <v>0</v>
      </c>
      <c r="DE9" s="243">
        <v>0</v>
      </c>
      <c r="DF9" s="267">
        <v>1</v>
      </c>
      <c r="DG9" s="243">
        <v>0</v>
      </c>
      <c r="DH9" s="267">
        <v>0</v>
      </c>
      <c r="DI9" s="243">
        <v>0</v>
      </c>
      <c r="DJ9" s="267">
        <v>1</v>
      </c>
      <c r="DK9" s="277">
        <v>0</v>
      </c>
      <c r="DL9" s="282">
        <v>3</v>
      </c>
      <c r="DM9" s="276">
        <v>1</v>
      </c>
      <c r="DN9" s="243">
        <v>0</v>
      </c>
      <c r="DO9" s="267">
        <v>0</v>
      </c>
      <c r="DP9" s="243">
        <v>0</v>
      </c>
      <c r="DQ9" s="267">
        <v>0</v>
      </c>
      <c r="DR9" s="243">
        <v>1</v>
      </c>
      <c r="DS9" s="267">
        <v>1</v>
      </c>
      <c r="DT9" s="277">
        <v>0</v>
      </c>
      <c r="DU9" s="282">
        <v>3</v>
      </c>
      <c r="DV9" s="276">
        <v>1</v>
      </c>
      <c r="DW9" s="243">
        <v>0</v>
      </c>
      <c r="DX9" s="267">
        <v>0</v>
      </c>
      <c r="DY9" s="243">
        <v>0</v>
      </c>
      <c r="DZ9" s="267">
        <v>0</v>
      </c>
      <c r="EA9" s="243">
        <v>0</v>
      </c>
      <c r="EB9" s="267">
        <v>1</v>
      </c>
      <c r="EC9" s="277">
        <v>0</v>
      </c>
      <c r="ED9" s="282">
        <v>0</v>
      </c>
      <c r="EE9" s="276">
        <v>0</v>
      </c>
      <c r="EF9" s="243">
        <v>1</v>
      </c>
      <c r="EG9" s="267">
        <v>0</v>
      </c>
      <c r="EH9" s="243">
        <v>0</v>
      </c>
      <c r="EI9" s="267">
        <v>1</v>
      </c>
      <c r="EJ9" s="243">
        <v>0</v>
      </c>
      <c r="EK9" s="267">
        <v>1</v>
      </c>
      <c r="EL9" s="277">
        <v>0</v>
      </c>
      <c r="EM9" s="282">
        <v>2</v>
      </c>
      <c r="EN9" s="276"/>
      <c r="EO9" s="243"/>
      <c r="EP9" s="267"/>
      <c r="EQ9" s="243"/>
      <c r="ER9" s="267"/>
      <c r="ES9" s="243"/>
      <c r="ET9" s="267"/>
      <c r="EU9" s="277"/>
      <c r="EV9" s="282"/>
      <c r="EW9" s="276"/>
      <c r="EX9" s="243"/>
      <c r="EY9" s="267"/>
      <c r="EZ9" s="243"/>
      <c r="FA9" s="267"/>
      <c r="FB9" s="243"/>
      <c r="FC9" s="267"/>
      <c r="FD9" s="277"/>
      <c r="FE9" s="282"/>
      <c r="FF9" s="276"/>
      <c r="FG9" s="243"/>
      <c r="FH9" s="267"/>
      <c r="FI9" s="243"/>
      <c r="FJ9" s="267"/>
      <c r="FK9" s="243"/>
      <c r="FL9" s="267"/>
      <c r="FM9" s="277"/>
      <c r="FN9" s="282"/>
      <c r="FO9" s="276"/>
      <c r="FP9" s="243"/>
      <c r="FQ9" s="267"/>
      <c r="FR9" s="243"/>
      <c r="FS9" s="267"/>
      <c r="FT9" s="243"/>
      <c r="FU9" s="267"/>
      <c r="FV9" s="277"/>
      <c r="FW9" s="282"/>
    </row>
    <row r="10" spans="1:179" ht="15.75">
      <c r="A10" s="245" t="s">
        <v>234</v>
      </c>
      <c r="B10" s="315">
        <f t="shared" si="0"/>
        <v>21</v>
      </c>
      <c r="C10" s="242">
        <f t="shared" si="1"/>
        <v>52</v>
      </c>
      <c r="D10" s="312">
        <v>0</v>
      </c>
      <c r="E10" s="318" t="str">
        <f t="shared" si="2"/>
        <v>QUALIFIED</v>
      </c>
      <c r="F10" s="250">
        <f t="shared" si="4"/>
        <v>11</v>
      </c>
      <c r="G10" s="250">
        <f t="shared" si="5"/>
        <v>2</v>
      </c>
      <c r="H10" s="250">
        <f t="shared" si="6"/>
        <v>11</v>
      </c>
      <c r="I10" s="250">
        <f t="shared" si="7"/>
        <v>2</v>
      </c>
      <c r="J10" s="250">
        <f t="shared" si="8"/>
        <v>10</v>
      </c>
      <c r="K10" s="250">
        <f t="shared" si="9"/>
        <v>3</v>
      </c>
      <c r="L10" s="250">
        <f t="shared" si="10"/>
        <v>12</v>
      </c>
      <c r="M10" s="259">
        <f t="shared" si="11"/>
        <v>1</v>
      </c>
      <c r="N10" s="253">
        <f t="shared" si="12"/>
        <v>44</v>
      </c>
      <c r="O10" s="250">
        <f t="shared" si="13"/>
        <v>8</v>
      </c>
      <c r="P10" s="262">
        <f t="shared" si="14"/>
        <v>85</v>
      </c>
      <c r="Q10" s="299">
        <f t="shared" si="15"/>
        <v>3.326923076923077</v>
      </c>
      <c r="R10" s="267">
        <v>1</v>
      </c>
      <c r="S10" s="243">
        <v>0</v>
      </c>
      <c r="T10" s="267">
        <v>0</v>
      </c>
      <c r="U10" s="243">
        <v>1</v>
      </c>
      <c r="V10" s="267">
        <v>1</v>
      </c>
      <c r="W10" s="243">
        <v>0</v>
      </c>
      <c r="X10" s="267">
        <v>1</v>
      </c>
      <c r="Y10" s="277">
        <v>0</v>
      </c>
      <c r="Z10" s="282">
        <v>3</v>
      </c>
      <c r="AA10" s="276"/>
      <c r="AB10" s="243"/>
      <c r="AC10" s="267"/>
      <c r="AD10" s="243"/>
      <c r="AE10" s="267"/>
      <c r="AF10" s="243"/>
      <c r="AG10" s="267"/>
      <c r="AH10" s="277"/>
      <c r="AI10" s="282"/>
      <c r="AJ10" s="276">
        <v>0</v>
      </c>
      <c r="AK10" s="243">
        <v>1</v>
      </c>
      <c r="AL10" s="267">
        <v>1</v>
      </c>
      <c r="AM10" s="243">
        <v>0</v>
      </c>
      <c r="AN10" s="267">
        <v>0</v>
      </c>
      <c r="AO10" s="243">
        <v>1</v>
      </c>
      <c r="AP10" s="267">
        <v>1</v>
      </c>
      <c r="AQ10" s="277">
        <v>0</v>
      </c>
      <c r="AR10" s="282">
        <v>5</v>
      </c>
      <c r="AS10" s="276">
        <v>1</v>
      </c>
      <c r="AT10" s="243">
        <v>0</v>
      </c>
      <c r="AU10" s="267">
        <v>1</v>
      </c>
      <c r="AV10" s="243">
        <v>0</v>
      </c>
      <c r="AW10" s="267">
        <v>1</v>
      </c>
      <c r="AX10" s="243">
        <v>0</v>
      </c>
      <c r="AY10" s="267">
        <v>1</v>
      </c>
      <c r="AZ10" s="277">
        <v>0</v>
      </c>
      <c r="BA10" s="282">
        <v>8</v>
      </c>
      <c r="BB10" s="276">
        <v>1</v>
      </c>
      <c r="BC10" s="243">
        <v>0</v>
      </c>
      <c r="BD10" s="267">
        <v>1</v>
      </c>
      <c r="BE10" s="243">
        <v>0</v>
      </c>
      <c r="BF10" s="267">
        <v>1</v>
      </c>
      <c r="BG10" s="243">
        <v>0</v>
      </c>
      <c r="BH10" s="267">
        <v>1</v>
      </c>
      <c r="BI10" s="277">
        <v>0</v>
      </c>
      <c r="BJ10" s="282">
        <v>9</v>
      </c>
      <c r="BK10" s="276">
        <v>1</v>
      </c>
      <c r="BL10" s="243">
        <v>0</v>
      </c>
      <c r="BM10" s="267">
        <v>1</v>
      </c>
      <c r="BN10" s="243">
        <v>0</v>
      </c>
      <c r="BO10" s="267">
        <v>1</v>
      </c>
      <c r="BP10" s="243">
        <v>0</v>
      </c>
      <c r="BQ10" s="267">
        <v>1</v>
      </c>
      <c r="BR10" s="277">
        <v>0</v>
      </c>
      <c r="BS10" s="282">
        <v>8</v>
      </c>
      <c r="BT10" s="276">
        <v>1</v>
      </c>
      <c r="BU10" s="243">
        <v>0</v>
      </c>
      <c r="BV10" s="267">
        <v>1</v>
      </c>
      <c r="BW10" s="243">
        <v>0</v>
      </c>
      <c r="BX10" s="267">
        <v>0</v>
      </c>
      <c r="BY10" s="243">
        <v>1</v>
      </c>
      <c r="BZ10" s="267">
        <v>1</v>
      </c>
      <c r="CA10" s="277">
        <v>0</v>
      </c>
      <c r="CB10" s="282">
        <v>13</v>
      </c>
      <c r="CC10" s="276">
        <v>1</v>
      </c>
      <c r="CD10" s="243">
        <v>0</v>
      </c>
      <c r="CE10" s="267">
        <v>1</v>
      </c>
      <c r="CF10" s="243">
        <v>0</v>
      </c>
      <c r="CG10" s="267">
        <v>1</v>
      </c>
      <c r="CH10" s="243">
        <v>0</v>
      </c>
      <c r="CI10" s="267">
        <v>1</v>
      </c>
      <c r="CJ10" s="277">
        <v>0</v>
      </c>
      <c r="CK10" s="282">
        <v>0</v>
      </c>
      <c r="CL10" s="276">
        <v>1</v>
      </c>
      <c r="CM10" s="243">
        <v>0</v>
      </c>
      <c r="CN10" s="267">
        <v>1</v>
      </c>
      <c r="CO10" s="243">
        <v>0</v>
      </c>
      <c r="CP10" s="267">
        <v>1</v>
      </c>
      <c r="CQ10" s="243">
        <v>0</v>
      </c>
      <c r="CR10" s="267">
        <v>1</v>
      </c>
      <c r="CS10" s="277">
        <v>0</v>
      </c>
      <c r="CT10" s="282">
        <v>4</v>
      </c>
      <c r="CU10" s="276">
        <v>1</v>
      </c>
      <c r="CV10" s="243">
        <v>0</v>
      </c>
      <c r="CW10" s="267">
        <v>1</v>
      </c>
      <c r="CX10" s="243">
        <v>0</v>
      </c>
      <c r="CY10" s="267">
        <v>1</v>
      </c>
      <c r="CZ10" s="243">
        <v>0</v>
      </c>
      <c r="DA10" s="267">
        <v>1</v>
      </c>
      <c r="DB10" s="277">
        <v>0</v>
      </c>
      <c r="DC10" s="282">
        <v>4</v>
      </c>
      <c r="DD10" s="276">
        <v>1</v>
      </c>
      <c r="DE10" s="243">
        <v>0</v>
      </c>
      <c r="DF10" s="267">
        <v>0</v>
      </c>
      <c r="DG10" s="243">
        <v>1</v>
      </c>
      <c r="DH10" s="267">
        <v>1</v>
      </c>
      <c r="DI10" s="243">
        <v>0</v>
      </c>
      <c r="DJ10" s="267">
        <v>0</v>
      </c>
      <c r="DK10" s="277">
        <v>1</v>
      </c>
      <c r="DL10" s="282">
        <v>7</v>
      </c>
      <c r="DM10" s="276">
        <v>1</v>
      </c>
      <c r="DN10" s="243">
        <v>0</v>
      </c>
      <c r="DO10" s="267">
        <v>1</v>
      </c>
      <c r="DP10" s="243">
        <v>0</v>
      </c>
      <c r="DQ10" s="267">
        <v>1</v>
      </c>
      <c r="DR10" s="243">
        <v>0</v>
      </c>
      <c r="DS10" s="267">
        <v>1</v>
      </c>
      <c r="DT10" s="277">
        <v>0</v>
      </c>
      <c r="DU10" s="282">
        <v>9</v>
      </c>
      <c r="DV10" s="276">
        <v>1</v>
      </c>
      <c r="DW10" s="243">
        <v>0</v>
      </c>
      <c r="DX10" s="267">
        <v>1</v>
      </c>
      <c r="DY10" s="243">
        <v>0</v>
      </c>
      <c r="DZ10" s="267">
        <v>1</v>
      </c>
      <c r="EA10" s="243">
        <v>0</v>
      </c>
      <c r="EB10" s="267">
        <v>1</v>
      </c>
      <c r="EC10" s="277">
        <v>0</v>
      </c>
      <c r="ED10" s="282">
        <v>7</v>
      </c>
      <c r="EE10" s="276">
        <v>0</v>
      </c>
      <c r="EF10" s="243">
        <v>1</v>
      </c>
      <c r="EG10" s="267">
        <v>1</v>
      </c>
      <c r="EH10" s="243">
        <v>0</v>
      </c>
      <c r="EI10" s="267">
        <v>0</v>
      </c>
      <c r="EJ10" s="243">
        <v>1</v>
      </c>
      <c r="EK10" s="267">
        <v>1</v>
      </c>
      <c r="EL10" s="277">
        <v>0</v>
      </c>
      <c r="EM10" s="282">
        <v>8</v>
      </c>
      <c r="EN10" s="276"/>
      <c r="EO10" s="243"/>
      <c r="EP10" s="267"/>
      <c r="EQ10" s="243"/>
      <c r="ER10" s="267"/>
      <c r="ES10" s="243"/>
      <c r="ET10" s="267"/>
      <c r="EU10" s="277"/>
      <c r="EV10" s="282"/>
      <c r="EW10" s="276"/>
      <c r="EX10" s="243"/>
      <c r="EY10" s="267"/>
      <c r="EZ10" s="243"/>
      <c r="FA10" s="267"/>
      <c r="FB10" s="243"/>
      <c r="FC10" s="267"/>
      <c r="FD10" s="277"/>
      <c r="FE10" s="282"/>
      <c r="FF10" s="276"/>
      <c r="FG10" s="243"/>
      <c r="FH10" s="267"/>
      <c r="FI10" s="243"/>
      <c r="FJ10" s="267"/>
      <c r="FK10" s="243"/>
      <c r="FL10" s="267"/>
      <c r="FM10" s="277"/>
      <c r="FN10" s="282"/>
      <c r="FO10" s="276"/>
      <c r="FP10" s="243"/>
      <c r="FQ10" s="267"/>
      <c r="FR10" s="243"/>
      <c r="FS10" s="267"/>
      <c r="FT10" s="243"/>
      <c r="FU10" s="267"/>
      <c r="FV10" s="277"/>
      <c r="FW10" s="282"/>
    </row>
    <row r="11" spans="1:179" ht="15.75">
      <c r="A11" s="245"/>
      <c r="B11" s="315"/>
      <c r="C11" s="242">
        <f>+N11+O11</f>
        <v>0</v>
      </c>
      <c r="D11" s="312"/>
      <c r="E11" s="318"/>
      <c r="F11" s="250">
        <f t="shared" si="4"/>
        <v>0</v>
      </c>
      <c r="G11" s="250">
        <f t="shared" si="5"/>
        <v>0</v>
      </c>
      <c r="H11" s="250">
        <f t="shared" si="6"/>
        <v>0</v>
      </c>
      <c r="I11" s="250">
        <f t="shared" si="7"/>
        <v>0</v>
      </c>
      <c r="J11" s="250">
        <f t="shared" si="8"/>
        <v>0</v>
      </c>
      <c r="K11" s="250">
        <f t="shared" si="9"/>
        <v>0</v>
      </c>
      <c r="L11" s="250">
        <f t="shared" si="10"/>
        <v>0</v>
      </c>
      <c r="M11" s="259">
        <f t="shared" si="11"/>
        <v>0</v>
      </c>
      <c r="N11" s="253">
        <f t="shared" si="12"/>
        <v>0</v>
      </c>
      <c r="O11" s="250">
        <f t="shared" si="13"/>
        <v>0</v>
      </c>
      <c r="P11" s="262">
        <f t="shared" si="14"/>
        <v>0</v>
      </c>
      <c r="Q11" s="299" t="e">
        <f t="shared" si="15"/>
        <v>#DIV/0!</v>
      </c>
      <c r="R11" s="267"/>
      <c r="S11" s="243"/>
      <c r="T11" s="267"/>
      <c r="U11" s="243"/>
      <c r="V11" s="267"/>
      <c r="W11" s="243"/>
      <c r="X11" s="267"/>
      <c r="Y11" s="277"/>
      <c r="Z11" s="282"/>
      <c r="AA11" s="276"/>
      <c r="AB11" s="243"/>
      <c r="AC11" s="267"/>
      <c r="AD11" s="243"/>
      <c r="AE11" s="267"/>
      <c r="AF11" s="243"/>
      <c r="AG11" s="267"/>
      <c r="AH11" s="277"/>
      <c r="AI11" s="282"/>
      <c r="AJ11" s="276"/>
      <c r="AK11" s="243"/>
      <c r="AL11" s="267"/>
      <c r="AM11" s="243"/>
      <c r="AN11" s="267"/>
      <c r="AO11" s="243"/>
      <c r="AP11" s="267"/>
      <c r="AQ11" s="277"/>
      <c r="AR11" s="282"/>
      <c r="AS11" s="276"/>
      <c r="AT11" s="243"/>
      <c r="AU11" s="267"/>
      <c r="AV11" s="243"/>
      <c r="AW11" s="267"/>
      <c r="AX11" s="243"/>
      <c r="AY11" s="267"/>
      <c r="AZ11" s="277"/>
      <c r="BA11" s="282"/>
      <c r="BB11" s="276"/>
      <c r="BC11" s="243"/>
      <c r="BD11" s="267"/>
      <c r="BE11" s="243"/>
      <c r="BF11" s="267"/>
      <c r="BG11" s="243"/>
      <c r="BH11" s="267"/>
      <c r="BI11" s="277"/>
      <c r="BJ11" s="282"/>
      <c r="BK11" s="276"/>
      <c r="BL11" s="243"/>
      <c r="BM11" s="267"/>
      <c r="BN11" s="243"/>
      <c r="BO11" s="267"/>
      <c r="BP11" s="243"/>
      <c r="BQ11" s="267"/>
      <c r="BR11" s="277"/>
      <c r="BS11" s="282"/>
      <c r="BT11" s="276"/>
      <c r="BU11" s="243"/>
      <c r="BV11" s="267"/>
      <c r="BW11" s="243"/>
      <c r="BX11" s="267"/>
      <c r="BY11" s="243"/>
      <c r="BZ11" s="267"/>
      <c r="CA11" s="277"/>
      <c r="CB11" s="282"/>
      <c r="CC11" s="276"/>
      <c r="CD11" s="243"/>
      <c r="CE11" s="267"/>
      <c r="CF11" s="243"/>
      <c r="CG11" s="267"/>
      <c r="CH11" s="243"/>
      <c r="CI11" s="267"/>
      <c r="CJ11" s="277"/>
      <c r="CK11" s="282"/>
      <c r="CL11" s="276"/>
      <c r="CM11" s="243"/>
      <c r="CN11" s="267"/>
      <c r="CO11" s="243"/>
      <c r="CP11" s="267"/>
      <c r="CQ11" s="243"/>
      <c r="CR11" s="267"/>
      <c r="CS11" s="277"/>
      <c r="CT11" s="282"/>
      <c r="CU11" s="276"/>
      <c r="CV11" s="243"/>
      <c r="CW11" s="267"/>
      <c r="CX11" s="243"/>
      <c r="CY11" s="267"/>
      <c r="CZ11" s="243"/>
      <c r="DA11" s="267"/>
      <c r="DB11" s="277"/>
      <c r="DC11" s="282"/>
      <c r="DD11" s="276"/>
      <c r="DE11" s="243"/>
      <c r="DF11" s="267"/>
      <c r="DG11" s="243"/>
      <c r="DH11" s="267"/>
      <c r="DI11" s="243"/>
      <c r="DJ11" s="267"/>
      <c r="DK11" s="277"/>
      <c r="DL11" s="282"/>
      <c r="DM11" s="276"/>
      <c r="DN11" s="243"/>
      <c r="DO11" s="267"/>
      <c r="DP11" s="243"/>
      <c r="DQ11" s="267"/>
      <c r="DR11" s="243"/>
      <c r="DS11" s="267"/>
      <c r="DT11" s="277"/>
      <c r="DU11" s="282"/>
      <c r="DV11" s="276"/>
      <c r="DW11" s="243"/>
      <c r="DX11" s="267"/>
      <c r="DY11" s="243"/>
      <c r="DZ11" s="267"/>
      <c r="EA11" s="243"/>
      <c r="EB11" s="267"/>
      <c r="EC11" s="277"/>
      <c r="ED11" s="282"/>
      <c r="EE11" s="276"/>
      <c r="EF11" s="243"/>
      <c r="EG11" s="267"/>
      <c r="EH11" s="243"/>
      <c r="EI11" s="267"/>
      <c r="EJ11" s="243"/>
      <c r="EK11" s="267"/>
      <c r="EL11" s="277"/>
      <c r="EM11" s="282"/>
      <c r="EN11" s="276"/>
      <c r="EO11" s="243"/>
      <c r="EP11" s="267"/>
      <c r="EQ11" s="243"/>
      <c r="ER11" s="267"/>
      <c r="ES11" s="243"/>
      <c r="ET11" s="267"/>
      <c r="EU11" s="277"/>
      <c r="EV11" s="282"/>
      <c r="EW11" s="276"/>
      <c r="EX11" s="243"/>
      <c r="EY11" s="267"/>
      <c r="EZ11" s="243"/>
      <c r="FA11" s="267"/>
      <c r="FB11" s="243"/>
      <c r="FC11" s="267"/>
      <c r="FD11" s="277"/>
      <c r="FE11" s="282"/>
      <c r="FF11" s="276"/>
      <c r="FG11" s="243"/>
      <c r="FH11" s="267"/>
      <c r="FI11" s="243"/>
      <c r="FJ11" s="267"/>
      <c r="FK11" s="243"/>
      <c r="FL11" s="267"/>
      <c r="FM11" s="277"/>
      <c r="FN11" s="282"/>
      <c r="FO11" s="276"/>
      <c r="FP11" s="243"/>
      <c r="FQ11" s="267"/>
      <c r="FR11" s="243"/>
      <c r="FS11" s="267"/>
      <c r="FT11" s="243"/>
      <c r="FU11" s="267"/>
      <c r="FV11" s="277"/>
      <c r="FW11" s="282"/>
    </row>
    <row r="12" spans="1:179" ht="16.5" thickBot="1">
      <c r="A12" s="245"/>
      <c r="B12" s="316"/>
      <c r="C12" s="242">
        <f>+N12+O12</f>
        <v>0</v>
      </c>
      <c r="D12" s="313"/>
      <c r="E12" s="319"/>
      <c r="F12" s="255">
        <f t="shared" si="4"/>
        <v>0</v>
      </c>
      <c r="G12" s="255">
        <f t="shared" si="5"/>
        <v>0</v>
      </c>
      <c r="H12" s="255">
        <f t="shared" si="6"/>
        <v>0</v>
      </c>
      <c r="I12" s="255">
        <f t="shared" si="7"/>
        <v>0</v>
      </c>
      <c r="J12" s="255">
        <f t="shared" si="8"/>
        <v>0</v>
      </c>
      <c r="K12" s="255">
        <f t="shared" si="9"/>
        <v>0</v>
      </c>
      <c r="L12" s="255">
        <f t="shared" si="10"/>
        <v>0</v>
      </c>
      <c r="M12" s="260">
        <f t="shared" si="11"/>
        <v>0</v>
      </c>
      <c r="N12" s="254">
        <f t="shared" si="12"/>
        <v>0</v>
      </c>
      <c r="O12" s="255">
        <f t="shared" si="13"/>
        <v>0</v>
      </c>
      <c r="P12" s="263">
        <f t="shared" si="14"/>
        <v>0</v>
      </c>
      <c r="Q12" s="300" t="e">
        <f t="shared" si="15"/>
        <v>#DIV/0!</v>
      </c>
      <c r="R12" s="267"/>
      <c r="S12" s="243"/>
      <c r="T12" s="267"/>
      <c r="U12" s="243"/>
      <c r="V12" s="267"/>
      <c r="W12" s="243"/>
      <c r="X12" s="267"/>
      <c r="Y12" s="277"/>
      <c r="Z12" s="282"/>
      <c r="AA12" s="276"/>
      <c r="AB12" s="243"/>
      <c r="AC12" s="267"/>
      <c r="AD12" s="243"/>
      <c r="AE12" s="267"/>
      <c r="AF12" s="243"/>
      <c r="AG12" s="267"/>
      <c r="AH12" s="277"/>
      <c r="AI12" s="282"/>
      <c r="AJ12" s="276"/>
      <c r="AK12" s="243"/>
      <c r="AL12" s="267"/>
      <c r="AM12" s="243"/>
      <c r="AN12" s="267"/>
      <c r="AO12" s="243"/>
      <c r="AP12" s="267"/>
      <c r="AQ12" s="277"/>
      <c r="AR12" s="282"/>
      <c r="AS12" s="276"/>
      <c r="AT12" s="243"/>
      <c r="AU12" s="267"/>
      <c r="AV12" s="243"/>
      <c r="AW12" s="267"/>
      <c r="AX12" s="243"/>
      <c r="AY12" s="267"/>
      <c r="AZ12" s="277"/>
      <c r="BA12" s="282"/>
      <c r="BB12" s="276"/>
      <c r="BC12" s="243"/>
      <c r="BD12" s="267"/>
      <c r="BE12" s="243"/>
      <c r="BF12" s="267"/>
      <c r="BG12" s="243"/>
      <c r="BH12" s="267"/>
      <c r="BI12" s="277"/>
      <c r="BJ12" s="282"/>
      <c r="BK12" s="276"/>
      <c r="BL12" s="243"/>
      <c r="BM12" s="267"/>
      <c r="BN12" s="243"/>
      <c r="BO12" s="267"/>
      <c r="BP12" s="243"/>
      <c r="BQ12" s="267"/>
      <c r="BR12" s="277"/>
      <c r="BS12" s="282"/>
      <c r="BT12" s="276"/>
      <c r="BU12" s="243"/>
      <c r="BV12" s="267"/>
      <c r="BW12" s="243"/>
      <c r="BX12" s="267"/>
      <c r="BY12" s="243"/>
      <c r="BZ12" s="267"/>
      <c r="CA12" s="277"/>
      <c r="CB12" s="282"/>
      <c r="CC12" s="276"/>
      <c r="CD12" s="243"/>
      <c r="CE12" s="267"/>
      <c r="CF12" s="243"/>
      <c r="CG12" s="267"/>
      <c r="CH12" s="243"/>
      <c r="CI12" s="267"/>
      <c r="CJ12" s="277"/>
      <c r="CK12" s="282"/>
      <c r="CL12" s="276"/>
      <c r="CM12" s="243"/>
      <c r="CN12" s="267"/>
      <c r="CO12" s="243"/>
      <c r="CP12" s="267"/>
      <c r="CQ12" s="243"/>
      <c r="CR12" s="267"/>
      <c r="CS12" s="277"/>
      <c r="CT12" s="282"/>
      <c r="CU12" s="276"/>
      <c r="CV12" s="243"/>
      <c r="CW12" s="267"/>
      <c r="CX12" s="243"/>
      <c r="CY12" s="267"/>
      <c r="CZ12" s="243"/>
      <c r="DA12" s="267"/>
      <c r="DB12" s="277"/>
      <c r="DC12" s="282"/>
      <c r="DD12" s="276"/>
      <c r="DE12" s="243"/>
      <c r="DF12" s="267"/>
      <c r="DG12" s="243"/>
      <c r="DH12" s="267"/>
      <c r="DI12" s="243"/>
      <c r="DJ12" s="267"/>
      <c r="DK12" s="277"/>
      <c r="DL12" s="282"/>
      <c r="DM12" s="276"/>
      <c r="DN12" s="243"/>
      <c r="DO12" s="267"/>
      <c r="DP12" s="243"/>
      <c r="DQ12" s="267"/>
      <c r="DR12" s="243"/>
      <c r="DS12" s="267"/>
      <c r="DT12" s="277"/>
      <c r="DU12" s="282"/>
      <c r="DV12" s="276"/>
      <c r="DW12" s="243"/>
      <c r="DX12" s="267"/>
      <c r="DY12" s="243"/>
      <c r="DZ12" s="267"/>
      <c r="EA12" s="243"/>
      <c r="EB12" s="267"/>
      <c r="EC12" s="277"/>
      <c r="ED12" s="282"/>
      <c r="EE12" s="276"/>
      <c r="EF12" s="243"/>
      <c r="EG12" s="267"/>
      <c r="EH12" s="243"/>
      <c r="EI12" s="267"/>
      <c r="EJ12" s="243"/>
      <c r="EK12" s="267"/>
      <c r="EL12" s="277"/>
      <c r="EM12" s="282"/>
      <c r="EN12" s="276"/>
      <c r="EO12" s="243"/>
      <c r="EP12" s="267"/>
      <c r="EQ12" s="243"/>
      <c r="ER12" s="267"/>
      <c r="ES12" s="243"/>
      <c r="ET12" s="267"/>
      <c r="EU12" s="277"/>
      <c r="EV12" s="282"/>
      <c r="EW12" s="276"/>
      <c r="EX12" s="243"/>
      <c r="EY12" s="267"/>
      <c r="EZ12" s="243"/>
      <c r="FA12" s="267"/>
      <c r="FB12" s="243"/>
      <c r="FC12" s="267"/>
      <c r="FD12" s="277"/>
      <c r="FE12" s="282"/>
      <c r="FF12" s="276"/>
      <c r="FG12" s="243"/>
      <c r="FH12" s="267"/>
      <c r="FI12" s="243"/>
      <c r="FJ12" s="267"/>
      <c r="FK12" s="243"/>
      <c r="FL12" s="267"/>
      <c r="FM12" s="277"/>
      <c r="FN12" s="282"/>
      <c r="FO12" s="276"/>
      <c r="FP12" s="243"/>
      <c r="FQ12" s="267"/>
      <c r="FR12" s="243"/>
      <c r="FS12" s="267"/>
      <c r="FT12" s="243"/>
      <c r="FU12" s="267"/>
      <c r="FV12" s="277"/>
      <c r="FW12" s="282"/>
    </row>
    <row r="13" spans="1:179" ht="15.75" customHeight="1">
      <c r="A13" s="247" t="s">
        <v>258</v>
      </c>
      <c r="B13" s="305"/>
      <c r="C13" s="305"/>
      <c r="D13" s="321"/>
      <c r="E13" s="308"/>
      <c r="F13" s="253">
        <f t="shared" si="4"/>
        <v>0</v>
      </c>
      <c r="G13" s="250">
        <f t="shared" si="5"/>
        <v>0</v>
      </c>
      <c r="H13" s="250">
        <f t="shared" si="6"/>
        <v>0</v>
      </c>
      <c r="I13" s="250">
        <f t="shared" si="7"/>
        <v>0</v>
      </c>
      <c r="J13" s="250">
        <f t="shared" si="8"/>
        <v>0</v>
      </c>
      <c r="K13" s="250">
        <f t="shared" si="9"/>
        <v>0</v>
      </c>
      <c r="L13" s="250">
        <f t="shared" si="10"/>
        <v>0</v>
      </c>
      <c r="M13" s="259">
        <f t="shared" si="11"/>
        <v>0</v>
      </c>
      <c r="N13" s="253">
        <f t="shared" si="12"/>
        <v>0</v>
      </c>
      <c r="O13" s="250">
        <f t="shared" si="13"/>
        <v>0</v>
      </c>
      <c r="P13" s="301"/>
      <c r="Q13" s="302"/>
      <c r="R13" s="267"/>
      <c r="S13" s="243"/>
      <c r="T13" s="267"/>
      <c r="U13" s="243"/>
      <c r="V13" s="267"/>
      <c r="W13" s="243"/>
      <c r="X13" s="267"/>
      <c r="Y13" s="277"/>
      <c r="Z13" s="282"/>
      <c r="AA13" s="276"/>
      <c r="AB13" s="243"/>
      <c r="AC13" s="267"/>
      <c r="AD13" s="243"/>
      <c r="AE13" s="267"/>
      <c r="AF13" s="243"/>
      <c r="AG13" s="267"/>
      <c r="AH13" s="277"/>
      <c r="AI13" s="282"/>
      <c r="AJ13" s="276"/>
      <c r="AK13" s="243"/>
      <c r="AL13" s="267"/>
      <c r="AM13" s="243"/>
      <c r="AN13" s="267"/>
      <c r="AO13" s="243"/>
      <c r="AP13" s="267"/>
      <c r="AQ13" s="277"/>
      <c r="AR13" s="282"/>
      <c r="AS13" s="276"/>
      <c r="AT13" s="243"/>
      <c r="AU13" s="267"/>
      <c r="AV13" s="243"/>
      <c r="AW13" s="267"/>
      <c r="AX13" s="243"/>
      <c r="AY13" s="267"/>
      <c r="AZ13" s="277"/>
      <c r="BA13" s="282"/>
      <c r="BB13" s="276"/>
      <c r="BC13" s="243"/>
      <c r="BD13" s="267"/>
      <c r="BE13" s="243"/>
      <c r="BF13" s="267"/>
      <c r="BG13" s="243"/>
      <c r="BH13" s="267"/>
      <c r="BI13" s="277"/>
      <c r="BJ13" s="282"/>
      <c r="BK13" s="276"/>
      <c r="BL13" s="243"/>
      <c r="BM13" s="267"/>
      <c r="BN13" s="243"/>
      <c r="BO13" s="267"/>
      <c r="BP13" s="243"/>
      <c r="BQ13" s="267"/>
      <c r="BR13" s="277"/>
      <c r="BS13" s="282"/>
      <c r="BT13" s="276"/>
      <c r="BU13" s="243"/>
      <c r="BV13" s="267"/>
      <c r="BW13" s="243"/>
      <c r="BX13" s="267"/>
      <c r="BY13" s="243"/>
      <c r="BZ13" s="267"/>
      <c r="CA13" s="277"/>
      <c r="CB13" s="282"/>
      <c r="CC13" s="276"/>
      <c r="CD13" s="243"/>
      <c r="CE13" s="267"/>
      <c r="CF13" s="243"/>
      <c r="CG13" s="267"/>
      <c r="CH13" s="243"/>
      <c r="CI13" s="267"/>
      <c r="CJ13" s="277"/>
      <c r="CK13" s="282"/>
      <c r="CL13" s="276"/>
      <c r="CM13" s="243"/>
      <c r="CN13" s="267"/>
      <c r="CO13" s="243"/>
      <c r="CP13" s="267"/>
      <c r="CQ13" s="243"/>
      <c r="CR13" s="267"/>
      <c r="CS13" s="277"/>
      <c r="CT13" s="282"/>
      <c r="CU13" s="276"/>
      <c r="CV13" s="243"/>
      <c r="CW13" s="267"/>
      <c r="CX13" s="243"/>
      <c r="CY13" s="267"/>
      <c r="CZ13" s="243"/>
      <c r="DA13" s="267"/>
      <c r="DB13" s="277"/>
      <c r="DC13" s="282"/>
      <c r="DD13" s="276"/>
      <c r="DE13" s="243"/>
      <c r="DF13" s="267"/>
      <c r="DG13" s="243"/>
      <c r="DH13" s="267"/>
      <c r="DI13" s="243"/>
      <c r="DJ13" s="267"/>
      <c r="DK13" s="277"/>
      <c r="DL13" s="282"/>
      <c r="DM13" s="276"/>
      <c r="DN13" s="243"/>
      <c r="DO13" s="267"/>
      <c r="DP13" s="243"/>
      <c r="DQ13" s="267"/>
      <c r="DR13" s="243"/>
      <c r="DS13" s="267"/>
      <c r="DT13" s="277"/>
      <c r="DU13" s="282"/>
      <c r="DV13" s="276"/>
      <c r="DW13" s="243"/>
      <c r="DX13" s="267"/>
      <c r="DY13" s="243"/>
      <c r="DZ13" s="267"/>
      <c r="EA13" s="243"/>
      <c r="EB13" s="267"/>
      <c r="EC13" s="277"/>
      <c r="ED13" s="282"/>
      <c r="EE13" s="276"/>
      <c r="EF13" s="243"/>
      <c r="EG13" s="267"/>
      <c r="EH13" s="243"/>
      <c r="EI13" s="267"/>
      <c r="EJ13" s="243"/>
      <c r="EK13" s="267"/>
      <c r="EL13" s="277"/>
      <c r="EM13" s="282"/>
      <c r="EN13" s="276"/>
      <c r="EO13" s="243"/>
      <c r="EP13" s="267"/>
      <c r="EQ13" s="243"/>
      <c r="ER13" s="267"/>
      <c r="ES13" s="243"/>
      <c r="ET13" s="267"/>
      <c r="EU13" s="277"/>
      <c r="EV13" s="282"/>
      <c r="EW13" s="276"/>
      <c r="EX13" s="243"/>
      <c r="EY13" s="267"/>
      <c r="EZ13" s="243"/>
      <c r="FA13" s="267"/>
      <c r="FB13" s="243"/>
      <c r="FC13" s="267"/>
      <c r="FD13" s="277"/>
      <c r="FE13" s="282"/>
      <c r="FF13" s="276"/>
      <c r="FG13" s="243"/>
      <c r="FH13" s="267"/>
      <c r="FI13" s="243"/>
      <c r="FJ13" s="267"/>
      <c r="FK13" s="243"/>
      <c r="FL13" s="267"/>
      <c r="FM13" s="277"/>
      <c r="FN13" s="282"/>
      <c r="FO13" s="276"/>
      <c r="FP13" s="243"/>
      <c r="FQ13" s="267"/>
      <c r="FR13" s="243"/>
      <c r="FS13" s="267"/>
      <c r="FT13" s="243"/>
      <c r="FU13" s="267"/>
      <c r="FV13" s="277"/>
      <c r="FW13" s="282"/>
    </row>
    <row r="14" spans="1:179" ht="15.75" customHeight="1">
      <c r="A14" s="245" t="s">
        <v>258</v>
      </c>
      <c r="B14" s="306"/>
      <c r="C14" s="306"/>
      <c r="D14" s="322"/>
      <c r="E14" s="309"/>
      <c r="F14" s="253">
        <f t="shared" si="4"/>
        <v>0</v>
      </c>
      <c r="G14" s="250">
        <f t="shared" si="5"/>
        <v>0</v>
      </c>
      <c r="H14" s="250">
        <f t="shared" si="6"/>
        <v>0</v>
      </c>
      <c r="I14" s="250">
        <f t="shared" si="7"/>
        <v>0</v>
      </c>
      <c r="J14" s="250">
        <f t="shared" si="8"/>
        <v>0</v>
      </c>
      <c r="K14" s="250">
        <f t="shared" si="9"/>
        <v>0</v>
      </c>
      <c r="L14" s="250">
        <f t="shared" si="10"/>
        <v>0</v>
      </c>
      <c r="M14" s="259">
        <f t="shared" si="11"/>
        <v>0</v>
      </c>
      <c r="N14" s="253">
        <f>+F14+H14+J14+L14</f>
        <v>0</v>
      </c>
      <c r="O14" s="250">
        <f>+G14+I14+K14+M14</f>
        <v>0</v>
      </c>
      <c r="P14" s="301"/>
      <c r="Q14" s="302"/>
      <c r="R14" s="267"/>
      <c r="S14" s="243"/>
      <c r="T14" s="267"/>
      <c r="U14" s="243"/>
      <c r="V14" s="267"/>
      <c r="W14" s="243"/>
      <c r="X14" s="267"/>
      <c r="Y14" s="277"/>
      <c r="Z14" s="282"/>
      <c r="AA14" s="276"/>
      <c r="AB14" s="243"/>
      <c r="AC14" s="267"/>
      <c r="AD14" s="243"/>
      <c r="AE14" s="267"/>
      <c r="AF14" s="243"/>
      <c r="AG14" s="267"/>
      <c r="AH14" s="277"/>
      <c r="AI14" s="282"/>
      <c r="AJ14" s="276"/>
      <c r="AK14" s="243"/>
      <c r="AL14" s="267"/>
      <c r="AM14" s="243"/>
      <c r="AN14" s="267"/>
      <c r="AO14" s="243"/>
      <c r="AP14" s="267"/>
      <c r="AQ14" s="277"/>
      <c r="AR14" s="282"/>
      <c r="AS14" s="276"/>
      <c r="AT14" s="243"/>
      <c r="AU14" s="267"/>
      <c r="AV14" s="243"/>
      <c r="AW14" s="267"/>
      <c r="AX14" s="243"/>
      <c r="AY14" s="267"/>
      <c r="AZ14" s="277"/>
      <c r="BA14" s="282"/>
      <c r="BB14" s="276"/>
      <c r="BC14" s="243"/>
      <c r="BD14" s="267"/>
      <c r="BE14" s="243"/>
      <c r="BF14" s="267"/>
      <c r="BG14" s="243"/>
      <c r="BH14" s="267"/>
      <c r="BI14" s="277"/>
      <c r="BJ14" s="282"/>
      <c r="BK14" s="276"/>
      <c r="BL14" s="243"/>
      <c r="BM14" s="267"/>
      <c r="BN14" s="243"/>
      <c r="BO14" s="267"/>
      <c r="BP14" s="243"/>
      <c r="BQ14" s="267"/>
      <c r="BR14" s="277"/>
      <c r="BS14" s="282"/>
      <c r="BT14" s="276"/>
      <c r="BU14" s="243"/>
      <c r="BV14" s="267"/>
      <c r="BW14" s="243"/>
      <c r="BX14" s="267"/>
      <c r="BY14" s="243"/>
      <c r="BZ14" s="267"/>
      <c r="CA14" s="277"/>
      <c r="CB14" s="282"/>
      <c r="CC14" s="276"/>
      <c r="CD14" s="243"/>
      <c r="CE14" s="267"/>
      <c r="CF14" s="243"/>
      <c r="CG14" s="267"/>
      <c r="CH14" s="243"/>
      <c r="CI14" s="267"/>
      <c r="CJ14" s="277"/>
      <c r="CK14" s="282"/>
      <c r="CL14" s="276"/>
      <c r="CM14" s="243"/>
      <c r="CN14" s="267"/>
      <c r="CO14" s="243"/>
      <c r="CP14" s="267"/>
      <c r="CQ14" s="243"/>
      <c r="CR14" s="267"/>
      <c r="CS14" s="277"/>
      <c r="CT14" s="282"/>
      <c r="CU14" s="276"/>
      <c r="CV14" s="243"/>
      <c r="CW14" s="267"/>
      <c r="CX14" s="243"/>
      <c r="CY14" s="267"/>
      <c r="CZ14" s="243"/>
      <c r="DA14" s="267"/>
      <c r="DB14" s="277"/>
      <c r="DC14" s="282"/>
      <c r="DD14" s="276"/>
      <c r="DE14" s="243"/>
      <c r="DF14" s="267"/>
      <c r="DG14" s="243"/>
      <c r="DH14" s="267"/>
      <c r="DI14" s="243"/>
      <c r="DJ14" s="267"/>
      <c r="DK14" s="277"/>
      <c r="DL14" s="282"/>
      <c r="DM14" s="276"/>
      <c r="DN14" s="243"/>
      <c r="DO14" s="267"/>
      <c r="DP14" s="243"/>
      <c r="DQ14" s="267"/>
      <c r="DR14" s="243"/>
      <c r="DS14" s="267"/>
      <c r="DT14" s="277"/>
      <c r="DU14" s="282"/>
      <c r="DV14" s="276"/>
      <c r="DW14" s="243"/>
      <c r="DX14" s="267"/>
      <c r="DY14" s="243"/>
      <c r="DZ14" s="267"/>
      <c r="EA14" s="243"/>
      <c r="EB14" s="267"/>
      <c r="EC14" s="277"/>
      <c r="ED14" s="282"/>
      <c r="EE14" s="276"/>
      <c r="EF14" s="243"/>
      <c r="EG14" s="267"/>
      <c r="EH14" s="243"/>
      <c r="EI14" s="267"/>
      <c r="EJ14" s="243"/>
      <c r="EK14" s="267"/>
      <c r="EL14" s="277"/>
      <c r="EM14" s="282"/>
      <c r="EN14" s="276"/>
      <c r="EO14" s="243"/>
      <c r="EP14" s="267"/>
      <c r="EQ14" s="243"/>
      <c r="ER14" s="267"/>
      <c r="ES14" s="243"/>
      <c r="ET14" s="267"/>
      <c r="EU14" s="277"/>
      <c r="EV14" s="282"/>
      <c r="EW14" s="276"/>
      <c r="EX14" s="243"/>
      <c r="EY14" s="267"/>
      <c r="EZ14" s="243"/>
      <c r="FA14" s="267"/>
      <c r="FB14" s="243"/>
      <c r="FC14" s="267"/>
      <c r="FD14" s="277"/>
      <c r="FE14" s="282"/>
      <c r="FF14" s="276"/>
      <c r="FG14" s="243"/>
      <c r="FH14" s="267"/>
      <c r="FI14" s="243"/>
      <c r="FJ14" s="267"/>
      <c r="FK14" s="243"/>
      <c r="FL14" s="267"/>
      <c r="FM14" s="277"/>
      <c r="FN14" s="282"/>
      <c r="FO14" s="276"/>
      <c r="FP14" s="243"/>
      <c r="FQ14" s="267"/>
      <c r="FR14" s="243"/>
      <c r="FS14" s="267"/>
      <c r="FT14" s="243"/>
      <c r="FU14" s="267"/>
      <c r="FV14" s="277"/>
      <c r="FW14" s="282"/>
    </row>
    <row r="15" spans="1:179" ht="18" customHeight="1">
      <c r="A15" s="245" t="s">
        <v>259</v>
      </c>
      <c r="B15" s="306"/>
      <c r="C15" s="306"/>
      <c r="D15" s="322"/>
      <c r="E15" s="309"/>
      <c r="F15" s="253">
        <f t="shared" si="4"/>
        <v>1</v>
      </c>
      <c r="G15" s="250">
        <f t="shared" si="5"/>
        <v>0</v>
      </c>
      <c r="H15" s="250">
        <f t="shared" si="6"/>
        <v>1</v>
      </c>
      <c r="I15" s="250">
        <f t="shared" si="7"/>
        <v>0</v>
      </c>
      <c r="J15" s="250">
        <f t="shared" si="8"/>
        <v>0</v>
      </c>
      <c r="K15" s="250">
        <f t="shared" si="9"/>
        <v>0</v>
      </c>
      <c r="L15" s="250">
        <f t="shared" si="10"/>
        <v>0</v>
      </c>
      <c r="M15" s="259">
        <f t="shared" si="11"/>
        <v>0</v>
      </c>
      <c r="N15" s="253">
        <f t="shared" si="12"/>
        <v>2</v>
      </c>
      <c r="O15" s="250">
        <f t="shared" si="13"/>
        <v>0</v>
      </c>
      <c r="P15" s="301"/>
      <c r="Q15" s="302"/>
      <c r="R15" s="267"/>
      <c r="S15" s="243"/>
      <c r="T15" s="267"/>
      <c r="U15" s="243"/>
      <c r="V15" s="267"/>
      <c r="W15" s="243"/>
      <c r="X15" s="267"/>
      <c r="Y15" s="277"/>
      <c r="Z15" s="282"/>
      <c r="AA15" s="276">
        <v>1</v>
      </c>
      <c r="AB15" s="243">
        <v>0</v>
      </c>
      <c r="AC15" s="267">
        <v>1</v>
      </c>
      <c r="AD15" s="243">
        <v>0</v>
      </c>
      <c r="AE15" s="267">
        <v>0</v>
      </c>
      <c r="AF15" s="243">
        <v>0</v>
      </c>
      <c r="AG15" s="267">
        <v>0</v>
      </c>
      <c r="AH15" s="277">
        <v>0</v>
      </c>
      <c r="AI15" s="282"/>
      <c r="AJ15" s="276"/>
      <c r="AK15" s="243"/>
      <c r="AL15" s="267"/>
      <c r="AM15" s="243"/>
      <c r="AN15" s="267"/>
      <c r="AO15" s="243"/>
      <c r="AP15" s="267"/>
      <c r="AQ15" s="277"/>
      <c r="AR15" s="282"/>
      <c r="AS15" s="276"/>
      <c r="AT15" s="243"/>
      <c r="AU15" s="267"/>
      <c r="AV15" s="243"/>
      <c r="AW15" s="267"/>
      <c r="AX15" s="243"/>
      <c r="AY15" s="267"/>
      <c r="AZ15" s="277"/>
      <c r="BA15" s="282"/>
      <c r="BB15" s="276"/>
      <c r="BC15" s="243"/>
      <c r="BD15" s="267"/>
      <c r="BE15" s="243"/>
      <c r="BF15" s="267"/>
      <c r="BG15" s="243"/>
      <c r="BH15" s="267"/>
      <c r="BI15" s="277"/>
      <c r="BJ15" s="282"/>
      <c r="BK15" s="276"/>
      <c r="BL15" s="243"/>
      <c r="BM15" s="267"/>
      <c r="BN15" s="243"/>
      <c r="BO15" s="267"/>
      <c r="BP15" s="243"/>
      <c r="BQ15" s="267"/>
      <c r="BR15" s="277"/>
      <c r="BS15" s="282"/>
      <c r="BT15" s="276"/>
      <c r="BU15" s="243"/>
      <c r="BV15" s="267"/>
      <c r="BW15" s="243"/>
      <c r="BX15" s="267"/>
      <c r="BY15" s="243"/>
      <c r="BZ15" s="267"/>
      <c r="CA15" s="277"/>
      <c r="CB15" s="282"/>
      <c r="CC15" s="276"/>
      <c r="CD15" s="243"/>
      <c r="CE15" s="267"/>
      <c r="CF15" s="243"/>
      <c r="CG15" s="267"/>
      <c r="CH15" s="243"/>
      <c r="CI15" s="267"/>
      <c r="CJ15" s="277"/>
      <c r="CK15" s="282"/>
      <c r="CL15" s="276"/>
      <c r="CM15" s="243"/>
      <c r="CN15" s="267"/>
      <c r="CO15" s="243"/>
      <c r="CP15" s="267"/>
      <c r="CQ15" s="243"/>
      <c r="CR15" s="267"/>
      <c r="CS15" s="277"/>
      <c r="CT15" s="282"/>
      <c r="CU15" s="276"/>
      <c r="CV15" s="243"/>
      <c r="CW15" s="267"/>
      <c r="CX15" s="243"/>
      <c r="CY15" s="267"/>
      <c r="CZ15" s="243"/>
      <c r="DA15" s="267"/>
      <c r="DB15" s="277"/>
      <c r="DC15" s="282"/>
      <c r="DD15" s="276"/>
      <c r="DE15" s="243"/>
      <c r="DF15" s="267"/>
      <c r="DG15" s="243"/>
      <c r="DH15" s="267"/>
      <c r="DI15" s="243"/>
      <c r="DJ15" s="267"/>
      <c r="DK15" s="277"/>
      <c r="DL15" s="282"/>
      <c r="DM15" s="276"/>
      <c r="DN15" s="243"/>
      <c r="DO15" s="267"/>
      <c r="DP15" s="243"/>
      <c r="DQ15" s="267"/>
      <c r="DR15" s="243"/>
      <c r="DS15" s="267"/>
      <c r="DT15" s="277"/>
      <c r="DU15" s="282"/>
      <c r="DV15" s="276"/>
      <c r="DW15" s="243"/>
      <c r="DX15" s="267"/>
      <c r="DY15" s="243"/>
      <c r="DZ15" s="267"/>
      <c r="EA15" s="243"/>
      <c r="EB15" s="267"/>
      <c r="EC15" s="277"/>
      <c r="ED15" s="282"/>
      <c r="EE15" s="276"/>
      <c r="EF15" s="243"/>
      <c r="EG15" s="267"/>
      <c r="EH15" s="243"/>
      <c r="EI15" s="267"/>
      <c r="EJ15" s="243"/>
      <c r="EK15" s="267"/>
      <c r="EL15" s="277"/>
      <c r="EM15" s="282"/>
      <c r="EN15" s="276"/>
      <c r="EO15" s="243"/>
      <c r="EP15" s="267"/>
      <c r="EQ15" s="243"/>
      <c r="ER15" s="267"/>
      <c r="ES15" s="243"/>
      <c r="ET15" s="267"/>
      <c r="EU15" s="277"/>
      <c r="EV15" s="282"/>
      <c r="EW15" s="276"/>
      <c r="EX15" s="243"/>
      <c r="EY15" s="267"/>
      <c r="EZ15" s="243"/>
      <c r="FA15" s="267"/>
      <c r="FB15" s="243"/>
      <c r="FC15" s="267"/>
      <c r="FD15" s="277"/>
      <c r="FE15" s="282"/>
      <c r="FF15" s="276"/>
      <c r="FG15" s="243"/>
      <c r="FH15" s="267"/>
      <c r="FI15" s="243"/>
      <c r="FJ15" s="267"/>
      <c r="FK15" s="243"/>
      <c r="FL15" s="267"/>
      <c r="FM15" s="277"/>
      <c r="FN15" s="282"/>
      <c r="FO15" s="276"/>
      <c r="FP15" s="243"/>
      <c r="FQ15" s="267"/>
      <c r="FR15" s="243"/>
      <c r="FS15" s="267"/>
      <c r="FT15" s="243"/>
      <c r="FU15" s="267"/>
      <c r="FV15" s="277"/>
      <c r="FW15" s="282"/>
    </row>
    <row r="16" spans="1:179" ht="18" customHeight="1" thickBot="1">
      <c r="A16" s="246" t="s">
        <v>260</v>
      </c>
      <c r="B16" s="307"/>
      <c r="C16" s="307"/>
      <c r="D16" s="323"/>
      <c r="E16" s="310"/>
      <c r="F16" s="253">
        <f t="shared" si="4"/>
        <v>0</v>
      </c>
      <c r="G16" s="250">
        <f t="shared" si="5"/>
        <v>0</v>
      </c>
      <c r="H16" s="250">
        <f t="shared" si="6"/>
        <v>0</v>
      </c>
      <c r="I16" s="250">
        <f t="shared" si="7"/>
        <v>0</v>
      </c>
      <c r="J16" s="250">
        <f t="shared" si="8"/>
        <v>0</v>
      </c>
      <c r="K16" s="250">
        <f t="shared" si="9"/>
        <v>0</v>
      </c>
      <c r="L16" s="250">
        <f t="shared" si="10"/>
        <v>0</v>
      </c>
      <c r="M16" s="259">
        <f t="shared" si="11"/>
        <v>0</v>
      </c>
      <c r="N16" s="253">
        <f t="shared" si="12"/>
        <v>0</v>
      </c>
      <c r="O16" s="250">
        <f t="shared" si="13"/>
        <v>0</v>
      </c>
      <c r="P16" s="303"/>
      <c r="Q16" s="304"/>
      <c r="R16" s="278"/>
      <c r="S16" s="249"/>
      <c r="T16" s="279"/>
      <c r="U16" s="249"/>
      <c r="V16" s="279"/>
      <c r="W16" s="249"/>
      <c r="X16" s="279"/>
      <c r="Y16" s="280"/>
      <c r="Z16" s="283"/>
      <c r="AA16" s="278"/>
      <c r="AB16" s="249"/>
      <c r="AC16" s="279"/>
      <c r="AD16" s="249"/>
      <c r="AE16" s="279"/>
      <c r="AF16" s="249"/>
      <c r="AG16" s="279"/>
      <c r="AH16" s="280"/>
      <c r="AI16" s="283"/>
      <c r="AJ16" s="278"/>
      <c r="AK16" s="249"/>
      <c r="AL16" s="279"/>
      <c r="AM16" s="249"/>
      <c r="AN16" s="279"/>
      <c r="AO16" s="249"/>
      <c r="AP16" s="279"/>
      <c r="AQ16" s="280"/>
      <c r="AR16" s="283"/>
      <c r="AS16" s="278"/>
      <c r="AT16" s="249"/>
      <c r="AU16" s="279"/>
      <c r="AV16" s="249"/>
      <c r="AW16" s="279"/>
      <c r="AX16" s="249"/>
      <c r="AY16" s="279"/>
      <c r="AZ16" s="280"/>
      <c r="BA16" s="283"/>
      <c r="BB16" s="278"/>
      <c r="BC16" s="249"/>
      <c r="BD16" s="279"/>
      <c r="BE16" s="249"/>
      <c r="BF16" s="279"/>
      <c r="BG16" s="249"/>
      <c r="BH16" s="279"/>
      <c r="BI16" s="280"/>
      <c r="BJ16" s="283"/>
      <c r="BK16" s="278"/>
      <c r="BL16" s="249"/>
      <c r="BM16" s="279"/>
      <c r="BN16" s="249"/>
      <c r="BO16" s="279"/>
      <c r="BP16" s="249"/>
      <c r="BQ16" s="279"/>
      <c r="BR16" s="280"/>
      <c r="BS16" s="283"/>
      <c r="BT16" s="278"/>
      <c r="BU16" s="249"/>
      <c r="BV16" s="279"/>
      <c r="BW16" s="249"/>
      <c r="BX16" s="279"/>
      <c r="BY16" s="249"/>
      <c r="BZ16" s="279"/>
      <c r="CA16" s="280"/>
      <c r="CB16" s="283"/>
      <c r="CC16" s="278"/>
      <c r="CD16" s="249"/>
      <c r="CE16" s="279"/>
      <c r="CF16" s="249"/>
      <c r="CG16" s="279"/>
      <c r="CH16" s="249"/>
      <c r="CI16" s="279"/>
      <c r="CJ16" s="280"/>
      <c r="CK16" s="283"/>
      <c r="CL16" s="278"/>
      <c r="CM16" s="249"/>
      <c r="CN16" s="279"/>
      <c r="CO16" s="249"/>
      <c r="CP16" s="279"/>
      <c r="CQ16" s="249"/>
      <c r="CR16" s="279"/>
      <c r="CS16" s="280"/>
      <c r="CT16" s="283"/>
      <c r="CU16" s="278"/>
      <c r="CV16" s="249"/>
      <c r="CW16" s="279"/>
      <c r="CX16" s="249"/>
      <c r="CY16" s="279"/>
      <c r="CZ16" s="249"/>
      <c r="DA16" s="279"/>
      <c r="DB16" s="280"/>
      <c r="DC16" s="283"/>
      <c r="DD16" s="278"/>
      <c r="DE16" s="249"/>
      <c r="DF16" s="279"/>
      <c r="DG16" s="249"/>
      <c r="DH16" s="279"/>
      <c r="DI16" s="249"/>
      <c r="DJ16" s="279"/>
      <c r="DK16" s="280"/>
      <c r="DL16" s="283"/>
      <c r="DM16" s="278"/>
      <c r="DN16" s="249"/>
      <c r="DO16" s="279"/>
      <c r="DP16" s="249"/>
      <c r="DQ16" s="279"/>
      <c r="DR16" s="249"/>
      <c r="DS16" s="279"/>
      <c r="DT16" s="280"/>
      <c r="DU16" s="283"/>
      <c r="DV16" s="278"/>
      <c r="DW16" s="249"/>
      <c r="DX16" s="279"/>
      <c r="DY16" s="249"/>
      <c r="DZ16" s="279"/>
      <c r="EA16" s="249"/>
      <c r="EB16" s="279"/>
      <c r="EC16" s="280"/>
      <c r="ED16" s="283"/>
      <c r="EE16" s="278"/>
      <c r="EF16" s="249"/>
      <c r="EG16" s="279"/>
      <c r="EH16" s="249"/>
      <c r="EI16" s="279"/>
      <c r="EJ16" s="249"/>
      <c r="EK16" s="279"/>
      <c r="EL16" s="280"/>
      <c r="EM16" s="283"/>
      <c r="EN16" s="278"/>
      <c r="EO16" s="249"/>
      <c r="EP16" s="279"/>
      <c r="EQ16" s="249"/>
      <c r="ER16" s="279"/>
      <c r="ES16" s="249"/>
      <c r="ET16" s="279"/>
      <c r="EU16" s="280"/>
      <c r="EV16" s="283"/>
      <c r="EW16" s="278"/>
      <c r="EX16" s="249"/>
      <c r="EY16" s="279"/>
      <c r="EZ16" s="249"/>
      <c r="FA16" s="279"/>
      <c r="FB16" s="249"/>
      <c r="FC16" s="279"/>
      <c r="FD16" s="280"/>
      <c r="FE16" s="283"/>
      <c r="FF16" s="278"/>
      <c r="FG16" s="249"/>
      <c r="FH16" s="279"/>
      <c r="FI16" s="249"/>
      <c r="FJ16" s="279"/>
      <c r="FK16" s="249"/>
      <c r="FL16" s="279"/>
      <c r="FM16" s="280"/>
      <c r="FN16" s="283"/>
      <c r="FO16" s="278"/>
      <c r="FP16" s="249"/>
      <c r="FQ16" s="279"/>
      <c r="FR16" s="249"/>
      <c r="FS16" s="279"/>
      <c r="FT16" s="249"/>
      <c r="FU16" s="279"/>
      <c r="FV16" s="280"/>
      <c r="FW16" s="283"/>
    </row>
    <row r="17" spans="1:179" ht="15.75" thickBot="1">
      <c r="A17" s="228" t="s">
        <v>323</v>
      </c>
      <c r="B17" s="240"/>
      <c r="C17" s="237"/>
      <c r="D17" s="228"/>
      <c r="E17" s="324"/>
      <c r="F17" s="264">
        <f>SUM(F5:F16)</f>
        <v>38</v>
      </c>
      <c r="G17" s="265">
        <f aca="true" t="shared" si="16" ref="G17:P17">SUM(G5:G16)</f>
        <v>18</v>
      </c>
      <c r="H17" s="265">
        <f t="shared" si="16"/>
        <v>36</v>
      </c>
      <c r="I17" s="265">
        <f t="shared" si="16"/>
        <v>20</v>
      </c>
      <c r="J17" s="265">
        <f t="shared" si="16"/>
        <v>42</v>
      </c>
      <c r="K17" s="265">
        <f t="shared" si="16"/>
        <v>14</v>
      </c>
      <c r="L17" s="265">
        <f t="shared" si="16"/>
        <v>44</v>
      </c>
      <c r="M17" s="271">
        <f t="shared" si="16"/>
        <v>12</v>
      </c>
      <c r="N17" s="264">
        <f t="shared" si="16"/>
        <v>160</v>
      </c>
      <c r="O17" s="271">
        <f t="shared" si="16"/>
        <v>64</v>
      </c>
      <c r="P17" s="271">
        <f t="shared" si="16"/>
        <v>245</v>
      </c>
      <c r="Q17" s="272">
        <f>+SUM(N17*2+P17)/(N17+O17)</f>
        <v>2.5223214285714284</v>
      </c>
      <c r="R17" s="284"/>
      <c r="S17" s="285" t="str">
        <f>IF(SUM(R5:S16)=4," ","err")</f>
        <v> </v>
      </c>
      <c r="T17" s="286"/>
      <c r="U17" s="285" t="str">
        <f>IF(SUM(T5:U16)=4," ","err")</f>
        <v> </v>
      </c>
      <c r="V17" s="286"/>
      <c r="W17" s="285" t="str">
        <f>IF(SUM(V5:W16)=4," ","err")</f>
        <v> </v>
      </c>
      <c r="X17" s="286"/>
      <c r="Y17" s="285" t="str">
        <f>IF(SUM(X5:Y16)=4," ","err")</f>
        <v> </v>
      </c>
      <c r="Z17" s="287">
        <f>IF((SUM(R5:R16)+SUM(T5:T16)+SUM(V5:V16)+SUM(X5:X16))&gt;8,1,0)</f>
        <v>1</v>
      </c>
      <c r="AA17" s="284"/>
      <c r="AB17" s="285" t="str">
        <f>IF(SUM(AA5:AB16)=4," ","err")</f>
        <v> </v>
      </c>
      <c r="AC17" s="286"/>
      <c r="AD17" s="285" t="str">
        <f>IF(SUM(AC5:AD16)=4," ","err")</f>
        <v> </v>
      </c>
      <c r="AE17" s="286"/>
      <c r="AF17" s="285" t="str">
        <f>IF(SUM(AE5:AF16)=4," ","err")</f>
        <v> </v>
      </c>
      <c r="AG17" s="286"/>
      <c r="AH17" s="285" t="str">
        <f>IF(SUM(AG5:AH16)=4," ","err")</f>
        <v> </v>
      </c>
      <c r="AI17" s="287">
        <f>IF((SUM(AA5:AA16)+SUM(AC5:AC16)+SUM(AE5:AE16)+SUM(AG5:AG16))&gt;8,1,0)</f>
        <v>1</v>
      </c>
      <c r="AJ17" s="284"/>
      <c r="AK17" s="285" t="str">
        <f>IF(SUM(AJ5:AK16)=4," ","err")</f>
        <v> </v>
      </c>
      <c r="AL17" s="286"/>
      <c r="AM17" s="285" t="str">
        <f>IF(SUM(AL5:AM16)=4," ","err")</f>
        <v> </v>
      </c>
      <c r="AN17" s="286"/>
      <c r="AO17" s="285" t="str">
        <f>IF(SUM(AN5:AO16)=4," ","err")</f>
        <v> </v>
      </c>
      <c r="AP17" s="286"/>
      <c r="AQ17" s="285" t="str">
        <f>IF(SUM(AP5:AQ16)=4," ","err")</f>
        <v> </v>
      </c>
      <c r="AR17" s="287">
        <f>IF((SUM(AJ5:AJ16)+SUM(AL5:AL16)+SUM(AN5:AN16)+SUM(AP5:AP16))&gt;8,1,0)</f>
        <v>1</v>
      </c>
      <c r="AS17" s="284"/>
      <c r="AT17" s="285" t="str">
        <f>IF(SUM(AS5:AT16)=4," ","err")</f>
        <v> </v>
      </c>
      <c r="AU17" s="286"/>
      <c r="AV17" s="285" t="str">
        <f>IF(SUM(AU5:AV16)=4," ","err")</f>
        <v> </v>
      </c>
      <c r="AW17" s="286"/>
      <c r="AX17" s="285" t="str">
        <f>IF(SUM(AW5:AX16)=4," ","err")</f>
        <v> </v>
      </c>
      <c r="AY17" s="286"/>
      <c r="AZ17" s="285" t="str">
        <f>IF(SUM(AY5:AZ16)=4," ","err")</f>
        <v> </v>
      </c>
      <c r="BA17" s="287">
        <f>IF((SUM(AS5:AS16)+SUM(AU5:AU16)+SUM(AW5:AW16)+SUM(AY5:AY16))&gt;8,1,0)</f>
        <v>1</v>
      </c>
      <c r="BB17" s="284"/>
      <c r="BC17" s="285" t="str">
        <f>IF(SUM(BB5:BC16)=4," ","err")</f>
        <v> </v>
      </c>
      <c r="BD17" s="286"/>
      <c r="BE17" s="285" t="str">
        <f>IF(SUM(BD5:BE16)=4," ","err")</f>
        <v> </v>
      </c>
      <c r="BF17" s="286"/>
      <c r="BG17" s="285" t="str">
        <f>IF(SUM(BF5:BG16)=4," ","err")</f>
        <v> </v>
      </c>
      <c r="BH17" s="286"/>
      <c r="BI17" s="285" t="str">
        <f>IF(SUM(BH5:BI16)=4," ","err")</f>
        <v> </v>
      </c>
      <c r="BJ17" s="287">
        <f>IF((SUM(BB5:BB16)+SUM(BD5:BD16)+SUM(BF5:BF16)+SUM(BH5:BH16))&gt;8,1,0)</f>
        <v>1</v>
      </c>
      <c r="BK17" s="284"/>
      <c r="BL17" s="285" t="str">
        <f>IF(SUM(BK5:BL16)=4," ","err")</f>
        <v> </v>
      </c>
      <c r="BM17" s="286"/>
      <c r="BN17" s="285" t="str">
        <f>IF(SUM(BM5:BN16)=4," ","err")</f>
        <v> </v>
      </c>
      <c r="BO17" s="286"/>
      <c r="BP17" s="285" t="str">
        <f>IF(SUM(BO5:BP16)=4," ","err")</f>
        <v> </v>
      </c>
      <c r="BQ17" s="286"/>
      <c r="BR17" s="285" t="str">
        <f>IF(SUM(BQ5:BR16)=4," ","err")</f>
        <v> </v>
      </c>
      <c r="BS17" s="287">
        <f>IF((SUM(BK5:BK16)+SUM(BM5:BM16)+SUM(BO5:BO16)+SUM(BQ5:BQ16))&gt;8,1,0)</f>
        <v>1</v>
      </c>
      <c r="BT17" s="284"/>
      <c r="BU17" s="285" t="str">
        <f>IF(SUM(BT5:BU16)=4," ","err")</f>
        <v> </v>
      </c>
      <c r="BV17" s="286"/>
      <c r="BW17" s="285" t="str">
        <f>IF(SUM(BV5:BW16)=4," ","err")</f>
        <v> </v>
      </c>
      <c r="BX17" s="286"/>
      <c r="BY17" s="285" t="str">
        <f>IF(SUM(BX5:BY16)=4," ","err")</f>
        <v> </v>
      </c>
      <c r="BZ17" s="286"/>
      <c r="CA17" s="285" t="str">
        <f>IF(SUM(BZ5:CA16)=4," ","err")</f>
        <v> </v>
      </c>
      <c r="CB17" s="287">
        <f>IF((SUM(BT5:BT16)+SUM(BV5:BV16)+SUM(BX5:BX16)+SUM(BZ5:BZ16))&gt;8,1,0)</f>
        <v>1</v>
      </c>
      <c r="CC17" s="284"/>
      <c r="CD17" s="285" t="str">
        <f>IF(SUM(CC5:CD16)=4," ","err")</f>
        <v> </v>
      </c>
      <c r="CE17" s="286"/>
      <c r="CF17" s="285" t="str">
        <f>IF(SUM(CE5:CF16)=4," ","err")</f>
        <v> </v>
      </c>
      <c r="CG17" s="286"/>
      <c r="CH17" s="285" t="str">
        <f>IF(SUM(CG5:CH16)=4," ","err")</f>
        <v> </v>
      </c>
      <c r="CI17" s="286"/>
      <c r="CJ17" s="285" t="str">
        <f>IF(SUM(CI5:CJ16)=4," ","err")</f>
        <v> </v>
      </c>
      <c r="CK17" s="287">
        <f>IF((SUM(CC5:CC16)+SUM(CE5:CE16)+SUM(CG5:CG16)+SUM(CI5:CI16))&gt;8,1,0)</f>
        <v>1</v>
      </c>
      <c r="CL17" s="284"/>
      <c r="CM17" s="285" t="str">
        <f>IF(SUM(CL5:CM16)=4," ","err")</f>
        <v> </v>
      </c>
      <c r="CN17" s="286"/>
      <c r="CO17" s="285" t="str">
        <f>IF(SUM(CN5:CO16)=4," ","err")</f>
        <v> </v>
      </c>
      <c r="CP17" s="286"/>
      <c r="CQ17" s="285" t="str">
        <f>IF(SUM(CP5:CQ16)=4," ","err")</f>
        <v> </v>
      </c>
      <c r="CR17" s="286"/>
      <c r="CS17" s="285" t="str">
        <f>IF(SUM(CR5:CS16)=4," ","err")</f>
        <v> </v>
      </c>
      <c r="CT17" s="287">
        <f>IF((SUM(CL5:CL16)+SUM(CN5:CN16)+SUM(CP5:CP16)+SUM(CR5:CR16))&gt;8,1,0)</f>
        <v>1</v>
      </c>
      <c r="CU17" s="284"/>
      <c r="CV17" s="285" t="str">
        <f>IF(SUM(CU5:CV16)=4," ","err")</f>
        <v> </v>
      </c>
      <c r="CW17" s="286"/>
      <c r="CX17" s="285" t="str">
        <f>IF(SUM(CW5:CX16)=4," ","err")</f>
        <v> </v>
      </c>
      <c r="CY17" s="286"/>
      <c r="CZ17" s="285" t="str">
        <f>IF(SUM(CY5:CZ16)=4," ","err")</f>
        <v> </v>
      </c>
      <c r="DA17" s="286"/>
      <c r="DB17" s="285" t="str">
        <f>IF(SUM(DA5:DB16)=4," ","err")</f>
        <v> </v>
      </c>
      <c r="DC17" s="287">
        <f>IF((SUM(CU5:CU16)+SUM(CW5:CW16)+SUM(CY5:CY16)+SUM(DA5:DA16))&gt;8,1,0)</f>
        <v>0</v>
      </c>
      <c r="DD17" s="284"/>
      <c r="DE17" s="285" t="str">
        <f>IF(SUM(DD5:DE16)=4," ","err")</f>
        <v> </v>
      </c>
      <c r="DF17" s="286"/>
      <c r="DG17" s="285" t="str">
        <f>IF(SUM(DF5:DG16)=4," ","err")</f>
        <v> </v>
      </c>
      <c r="DH17" s="286"/>
      <c r="DI17" s="285" t="str">
        <f>IF(SUM(DH5:DI16)=4," ","err")</f>
        <v> </v>
      </c>
      <c r="DJ17" s="286"/>
      <c r="DK17" s="285" t="str">
        <f>IF(SUM(DJ5:DK16)=4," ","err")</f>
        <v> </v>
      </c>
      <c r="DL17" s="287">
        <f>IF((SUM(DD5:DD16)+SUM(DF5:DF16)+SUM(DH5:DH16)+SUM(DJ5:DJ16))&gt;8,1,0)</f>
        <v>1</v>
      </c>
      <c r="DM17" s="284"/>
      <c r="DN17" s="285" t="str">
        <f>IF(SUM(DM5:DN16)=4," ","err")</f>
        <v> </v>
      </c>
      <c r="DO17" s="286"/>
      <c r="DP17" s="285" t="str">
        <f>IF(SUM(DO5:DP16)=4," ","err")</f>
        <v> </v>
      </c>
      <c r="DQ17" s="286"/>
      <c r="DR17" s="285" t="str">
        <f>IF(SUM(DQ5:DR16)=4," ","err")</f>
        <v> </v>
      </c>
      <c r="DS17" s="286"/>
      <c r="DT17" s="285" t="str">
        <f>IF(SUM(DS5:DT16)=4," ","err")</f>
        <v> </v>
      </c>
      <c r="DU17" s="287">
        <f>IF((SUM(DM5:DM16)+SUM(DO5:DO16)+SUM(DQ5:DQ16)+SUM(DS5:DS16))&gt;8,1,0)</f>
        <v>1</v>
      </c>
      <c r="DV17" s="284"/>
      <c r="DW17" s="285" t="str">
        <f>IF(SUM(DV5:DW16)=4," ","err")</f>
        <v> </v>
      </c>
      <c r="DX17" s="286"/>
      <c r="DY17" s="285" t="str">
        <f>IF(SUM(DX5:DY16)=4," ","err")</f>
        <v> </v>
      </c>
      <c r="DZ17" s="286"/>
      <c r="EA17" s="285" t="str">
        <f>IF(SUM(DZ5:EA16)=4," ","err")</f>
        <v> </v>
      </c>
      <c r="EB17" s="286"/>
      <c r="EC17" s="285" t="str">
        <f>IF(SUM(EB5:EC16)=4," ","err")</f>
        <v> </v>
      </c>
      <c r="ED17" s="287">
        <f>IF((SUM(DV5:DV16)+SUM(DX5:DX16)+SUM(DZ5:DZ16)+SUM(EB5:EB16))&gt;8,1,0)</f>
        <v>1</v>
      </c>
      <c r="EE17" s="284"/>
      <c r="EF17" s="285" t="str">
        <f>IF(SUM(EE5:EF16)=4," ","err")</f>
        <v> </v>
      </c>
      <c r="EG17" s="286"/>
      <c r="EH17" s="285" t="str">
        <f>IF(SUM(EG5:EH16)=4," ","err")</f>
        <v> </v>
      </c>
      <c r="EI17" s="286"/>
      <c r="EJ17" s="285" t="str">
        <f>IF(SUM(EI5:EJ16)=4," ","err")</f>
        <v> </v>
      </c>
      <c r="EK17" s="286"/>
      <c r="EL17" s="285" t="str">
        <f>IF(SUM(EK5:EL16)=4," ","err")</f>
        <v> </v>
      </c>
      <c r="EM17" s="287">
        <f>IF((SUM(EE5:EE16)+SUM(EG5:EG16)+SUM(EI5:EI16)+SUM(EK5:EK16))&gt;8,1,0)</f>
        <v>1</v>
      </c>
      <c r="EN17" s="284"/>
      <c r="EO17" s="285" t="str">
        <f>IF(SUM(EN5:EO16)=4," ","err")</f>
        <v>err</v>
      </c>
      <c r="EP17" s="286"/>
      <c r="EQ17" s="285" t="str">
        <f>IF(SUM(EP5:EQ16)=4," ","err")</f>
        <v>err</v>
      </c>
      <c r="ER17" s="286"/>
      <c r="ES17" s="285" t="str">
        <f>IF(SUM(ER5:ES16)=4," ","err")</f>
        <v>err</v>
      </c>
      <c r="ET17" s="286"/>
      <c r="EU17" s="285" t="str">
        <f>IF(SUM(ET5:EU16)=4," ","err")</f>
        <v>err</v>
      </c>
      <c r="EV17" s="287">
        <f>IF((SUM(EN5:EN16)+SUM(EP5:EP16)+SUM(ER5:ER16)+SUM(ET5:ET16))&gt;8,1,0)</f>
        <v>0</v>
      </c>
      <c r="EW17" s="284"/>
      <c r="EX17" s="285" t="str">
        <f>IF(SUM(EW5:EX16)=4," ","err")</f>
        <v>err</v>
      </c>
      <c r="EY17" s="286"/>
      <c r="EZ17" s="285" t="str">
        <f>IF(SUM(EY5:EZ16)=4," ","err")</f>
        <v>err</v>
      </c>
      <c r="FA17" s="286"/>
      <c r="FB17" s="285" t="str">
        <f>IF(SUM(FA5:FB16)=4," ","err")</f>
        <v>err</v>
      </c>
      <c r="FC17" s="286"/>
      <c r="FD17" s="285" t="str">
        <f>IF(SUM(FC5:FD16)=4," ","err")</f>
        <v>err</v>
      </c>
      <c r="FE17" s="287">
        <f>IF((SUM(EW5:EW16)+SUM(EY5:EY16)+SUM(FA5:FA16)+SUM(FC5:FC16))&gt;8,1,0)</f>
        <v>0</v>
      </c>
      <c r="FF17" s="284"/>
      <c r="FG17" s="285" t="str">
        <f>IF(SUM(FF5:FG16)=4," ","err")</f>
        <v>err</v>
      </c>
      <c r="FH17" s="286"/>
      <c r="FI17" s="285" t="str">
        <f>IF(SUM(FH5:FI16)=4," ","err")</f>
        <v>err</v>
      </c>
      <c r="FJ17" s="286"/>
      <c r="FK17" s="285" t="str">
        <f>IF(SUM(FJ5:FK16)=4," ","err")</f>
        <v>err</v>
      </c>
      <c r="FL17" s="286"/>
      <c r="FM17" s="285" t="str">
        <f>IF(SUM(FL5:FM16)=4," ","err")</f>
        <v>err</v>
      </c>
      <c r="FN17" s="287">
        <f>IF((SUM(FF5:FF16)+SUM(FH5:FH16)+SUM(FJ5:FJ16)+SUM(FL5:FL16))&gt;8,1,0)</f>
        <v>0</v>
      </c>
      <c r="FO17" s="284"/>
      <c r="FP17" s="285" t="str">
        <f>IF(SUM(FO5:FP16)=4," ","err")</f>
        <v>err</v>
      </c>
      <c r="FQ17" s="286"/>
      <c r="FR17" s="285" t="str">
        <f>IF(SUM(FQ5:FR16)=4," ","err")</f>
        <v>err</v>
      </c>
      <c r="FS17" s="286"/>
      <c r="FT17" s="285" t="str">
        <f>IF(SUM(FS5:FT16)=4," ","err")</f>
        <v>err</v>
      </c>
      <c r="FU17" s="286"/>
      <c r="FV17" s="285" t="str">
        <f>IF(SUM(FU5:FV16)=4," ","err")</f>
        <v>err</v>
      </c>
      <c r="FW17" s="287">
        <f>IF((SUM(FO5:FO16)+SUM(FQ5:FQ16)+SUM(FS5:FS16)+SUM(FU5:FU16))&gt;8,1,0)</f>
        <v>0</v>
      </c>
    </row>
    <row r="18" spans="1:5" ht="15">
      <c r="A18" s="228" t="s">
        <v>324</v>
      </c>
      <c r="D18" s="6"/>
      <c r="E18" s="325"/>
    </row>
    <row r="19" ht="15.75" thickBot="1"/>
    <row r="20" spans="1:179" ht="21" customHeight="1" thickBot="1">
      <c r="A20" s="328" t="s">
        <v>332</v>
      </c>
      <c r="B20" s="291"/>
      <c r="C20" s="292"/>
      <c r="D20" s="320"/>
      <c r="E20" s="293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5"/>
      <c r="R20" s="576"/>
      <c r="S20" s="577"/>
      <c r="T20" s="577"/>
      <c r="U20" s="577"/>
      <c r="V20" s="577"/>
      <c r="W20" s="577"/>
      <c r="X20" s="577"/>
      <c r="Y20" s="577"/>
      <c r="Z20" s="578"/>
      <c r="AA20" s="576"/>
      <c r="AB20" s="577"/>
      <c r="AC20" s="577"/>
      <c r="AD20" s="577"/>
      <c r="AE20" s="577"/>
      <c r="AF20" s="577"/>
      <c r="AG20" s="577"/>
      <c r="AH20" s="577"/>
      <c r="AI20" s="578"/>
      <c r="AJ20" s="576"/>
      <c r="AK20" s="577"/>
      <c r="AL20" s="577"/>
      <c r="AM20" s="577"/>
      <c r="AN20" s="577"/>
      <c r="AO20" s="577"/>
      <c r="AP20" s="577"/>
      <c r="AQ20" s="577"/>
      <c r="AR20" s="578"/>
      <c r="AS20" s="576"/>
      <c r="AT20" s="577"/>
      <c r="AU20" s="577"/>
      <c r="AV20" s="577"/>
      <c r="AW20" s="577"/>
      <c r="AX20" s="577"/>
      <c r="AY20" s="577"/>
      <c r="AZ20" s="577"/>
      <c r="BA20" s="578"/>
      <c r="BB20" s="576"/>
      <c r="BC20" s="577"/>
      <c r="BD20" s="577"/>
      <c r="BE20" s="577"/>
      <c r="BF20" s="577"/>
      <c r="BG20" s="577"/>
      <c r="BH20" s="577"/>
      <c r="BI20" s="577"/>
      <c r="BJ20" s="578"/>
      <c r="BK20" s="576"/>
      <c r="BL20" s="577"/>
      <c r="BM20" s="577"/>
      <c r="BN20" s="577"/>
      <c r="BO20" s="577"/>
      <c r="BP20" s="577"/>
      <c r="BQ20" s="577"/>
      <c r="BR20" s="577"/>
      <c r="BS20" s="578"/>
      <c r="BT20" s="576"/>
      <c r="BU20" s="577"/>
      <c r="BV20" s="577"/>
      <c r="BW20" s="577"/>
      <c r="BX20" s="577"/>
      <c r="BY20" s="577"/>
      <c r="BZ20" s="577"/>
      <c r="CA20" s="577"/>
      <c r="CB20" s="578"/>
      <c r="CC20" s="576"/>
      <c r="CD20" s="577"/>
      <c r="CE20" s="577"/>
      <c r="CF20" s="577"/>
      <c r="CG20" s="577"/>
      <c r="CH20" s="577"/>
      <c r="CI20" s="577"/>
      <c r="CJ20" s="577"/>
      <c r="CK20" s="578"/>
      <c r="CL20" s="576"/>
      <c r="CM20" s="577"/>
      <c r="CN20" s="577"/>
      <c r="CO20" s="577"/>
      <c r="CP20" s="577"/>
      <c r="CQ20" s="577"/>
      <c r="CR20" s="577"/>
      <c r="CS20" s="577"/>
      <c r="CT20" s="578"/>
      <c r="CU20" s="576"/>
      <c r="CV20" s="577"/>
      <c r="CW20" s="577"/>
      <c r="CX20" s="577"/>
      <c r="CY20" s="577"/>
      <c r="CZ20" s="577"/>
      <c r="DA20" s="577"/>
      <c r="DB20" s="577"/>
      <c r="DC20" s="578"/>
      <c r="DD20" s="576"/>
      <c r="DE20" s="577"/>
      <c r="DF20" s="577"/>
      <c r="DG20" s="577"/>
      <c r="DH20" s="577"/>
      <c r="DI20" s="577"/>
      <c r="DJ20" s="577"/>
      <c r="DK20" s="577"/>
      <c r="DL20" s="578"/>
      <c r="DM20" s="576"/>
      <c r="DN20" s="577"/>
      <c r="DO20" s="577"/>
      <c r="DP20" s="577"/>
      <c r="DQ20" s="577"/>
      <c r="DR20" s="577"/>
      <c r="DS20" s="577"/>
      <c r="DT20" s="577"/>
      <c r="DU20" s="578"/>
      <c r="DV20" s="576"/>
      <c r="DW20" s="577"/>
      <c r="DX20" s="577"/>
      <c r="DY20" s="577"/>
      <c r="DZ20" s="577"/>
      <c r="EA20" s="577"/>
      <c r="EB20" s="577"/>
      <c r="EC20" s="577"/>
      <c r="ED20" s="578"/>
      <c r="EE20" s="576"/>
      <c r="EF20" s="577"/>
      <c r="EG20" s="577"/>
      <c r="EH20" s="577"/>
      <c r="EI20" s="577"/>
      <c r="EJ20" s="577"/>
      <c r="EK20" s="577"/>
      <c r="EL20" s="577"/>
      <c r="EM20" s="578"/>
      <c r="EN20" s="576"/>
      <c r="EO20" s="577"/>
      <c r="EP20" s="577"/>
      <c r="EQ20" s="577"/>
      <c r="ER20" s="577"/>
      <c r="ES20" s="577"/>
      <c r="ET20" s="577"/>
      <c r="EU20" s="577"/>
      <c r="EV20" s="578"/>
      <c r="EW20" s="576"/>
      <c r="EX20" s="577"/>
      <c r="EY20" s="577"/>
      <c r="EZ20" s="577"/>
      <c r="FA20" s="577"/>
      <c r="FB20" s="577"/>
      <c r="FC20" s="577"/>
      <c r="FD20" s="577"/>
      <c r="FE20" s="578"/>
      <c r="FF20" s="576"/>
      <c r="FG20" s="577"/>
      <c r="FH20" s="577"/>
      <c r="FI20" s="577"/>
      <c r="FJ20" s="577"/>
      <c r="FK20" s="577"/>
      <c r="FL20" s="577"/>
      <c r="FM20" s="577"/>
      <c r="FN20" s="578"/>
      <c r="FO20" s="576"/>
      <c r="FP20" s="577"/>
      <c r="FQ20" s="577"/>
      <c r="FR20" s="577"/>
      <c r="FS20" s="577"/>
      <c r="FT20" s="577"/>
      <c r="FU20" s="577"/>
      <c r="FV20" s="577"/>
      <c r="FW20" s="578"/>
    </row>
    <row r="21" spans="1:179" ht="15.75">
      <c r="A21" s="256" t="s">
        <v>333</v>
      </c>
      <c r="B21" s="314">
        <v>14</v>
      </c>
      <c r="C21" s="244">
        <f aca="true" t="shared" si="17" ref="C21:C28">+N21+O21</f>
        <v>17</v>
      </c>
      <c r="D21" s="311">
        <v>0</v>
      </c>
      <c r="E21" s="317" t="str">
        <f aca="true" t="shared" si="18" ref="E21:E27">+IF(D21&lt;=0,"QUALIFIED","INELIGIBLE")</f>
        <v>QUALIFIED</v>
      </c>
      <c r="F21" s="252">
        <f>+R21+AA21+AJ21+AS21+BB21+BK21+BT21+CC21+CL21+CU21+DD21+DM21+DV21+EE21+EN21+EW21+FF21+FO21</f>
        <v>5</v>
      </c>
      <c r="G21" s="252">
        <f aca="true" t="shared" si="19" ref="G21:G32">+S21+AB21+AK21+AT21+BC21+BL21+BU21+CD21+CM21+CV21+DE21+DN21+DW21+EF21+EO21+EX21+FG21+FP21</f>
        <v>5</v>
      </c>
      <c r="H21" s="252">
        <f aca="true" t="shared" si="20" ref="H21:H32">+T21+AC21+AL21+AU21+BD21+BM21+BV21+CE21+CN21+CW21+DF21+DO21+DX21+EG21+EP21+EY21+FH21+FQ21</f>
        <v>0</v>
      </c>
      <c r="I21" s="252">
        <f aca="true" t="shared" si="21" ref="I21:I32">+U21+AD21+AM21+AV21+BE21+BN21+BW21+CF21+CO21+CX21+DG21+DP21+DY21+EH21+EQ21+EZ21+FI21+FR21</f>
        <v>4</v>
      </c>
      <c r="J21" s="252">
        <f aca="true" t="shared" si="22" ref="J21:J32">+V21+AE21+AN21+AW21+BF21+BO21+BX21+CG21+CP21+CY21+DH21+DQ21+DZ21+EI21+ER21+FA21+FJ21+FS21</f>
        <v>0</v>
      </c>
      <c r="K21" s="252">
        <f aca="true" t="shared" si="23" ref="K21:K32">+W21+AF21+AO21+AX21+BG21+BP21+BY21+CH21+CQ21+CZ21+DI21+DR21+EA21+EJ21+ES21+FB21+FK21+FT21</f>
        <v>1</v>
      </c>
      <c r="L21" s="252">
        <f aca="true" t="shared" si="24" ref="L21:L32">+X21+AG21+AP21+AY21+BH21+BQ21+BZ21+CI21+CR21+DA21+DJ21+DS21+EB21+EK21+ET21+FC21+FL21+FU21</f>
        <v>0</v>
      </c>
      <c r="M21" s="258">
        <f aca="true" t="shared" si="25" ref="M21:M32">+Y21+AH21+AQ21+AZ21+BI21+BR21+CA21+CJ21+CS21+DB21+DK21+DT21+EC21+EL21+EU21+FD21+FM21+FV21</f>
        <v>2</v>
      </c>
      <c r="N21" s="251">
        <f>+F21+H21+J21+L21</f>
        <v>5</v>
      </c>
      <c r="O21" s="252">
        <f>+G21+I21+K21+M21</f>
        <v>12</v>
      </c>
      <c r="P21" s="261">
        <f>+Z21+AI21+AR21+BA21+BJ21+BS21+CB21+CK21+CT21+DC21+DL21+DU21+ED21+EM21+EV21+FE21+FN21+FW21</f>
        <v>3</v>
      </c>
      <c r="Q21" s="298">
        <f>+SUM(N21*2+P21)/(N21+O21)</f>
        <v>0.7647058823529411</v>
      </c>
      <c r="R21" s="274">
        <v>1</v>
      </c>
      <c r="S21" s="248">
        <v>0</v>
      </c>
      <c r="T21" s="274">
        <v>0</v>
      </c>
      <c r="U21" s="248">
        <v>0</v>
      </c>
      <c r="V21" s="274">
        <v>0</v>
      </c>
      <c r="W21" s="248">
        <v>0</v>
      </c>
      <c r="X21" s="274">
        <v>0</v>
      </c>
      <c r="Y21" s="275">
        <v>0</v>
      </c>
      <c r="Z21" s="281">
        <v>0</v>
      </c>
      <c r="AA21" s="273">
        <v>0</v>
      </c>
      <c r="AB21" s="248">
        <v>0</v>
      </c>
      <c r="AC21" s="274">
        <v>0</v>
      </c>
      <c r="AD21" s="248">
        <v>1</v>
      </c>
      <c r="AE21" s="274">
        <v>0</v>
      </c>
      <c r="AF21" s="248">
        <v>0</v>
      </c>
      <c r="AG21" s="274">
        <v>0</v>
      </c>
      <c r="AH21" s="275">
        <v>0</v>
      </c>
      <c r="AI21" s="281">
        <v>0</v>
      </c>
      <c r="AJ21" s="273">
        <v>0</v>
      </c>
      <c r="AK21" s="248">
        <v>1</v>
      </c>
      <c r="AL21" s="274">
        <v>0</v>
      </c>
      <c r="AM21" s="248">
        <v>0</v>
      </c>
      <c r="AN21" s="274">
        <v>0</v>
      </c>
      <c r="AO21" s="248">
        <v>0</v>
      </c>
      <c r="AP21" s="274">
        <v>0</v>
      </c>
      <c r="AQ21" s="275">
        <v>0</v>
      </c>
      <c r="AR21" s="281">
        <v>0</v>
      </c>
      <c r="AS21" s="273">
        <v>0</v>
      </c>
      <c r="AT21" s="248">
        <v>0</v>
      </c>
      <c r="AU21" s="274">
        <v>0</v>
      </c>
      <c r="AV21" s="248">
        <v>0</v>
      </c>
      <c r="AW21" s="274">
        <v>0</v>
      </c>
      <c r="AX21" s="248">
        <v>0</v>
      </c>
      <c r="AY21" s="274">
        <v>0</v>
      </c>
      <c r="AZ21" s="275">
        <v>1</v>
      </c>
      <c r="BA21" s="281">
        <v>0</v>
      </c>
      <c r="BB21" s="273">
        <v>0</v>
      </c>
      <c r="BC21" s="248">
        <v>1</v>
      </c>
      <c r="BD21" s="274">
        <v>0</v>
      </c>
      <c r="BE21" s="248">
        <v>0</v>
      </c>
      <c r="BF21" s="274">
        <v>0</v>
      </c>
      <c r="BG21" s="248">
        <v>0</v>
      </c>
      <c r="BH21" s="274">
        <v>0</v>
      </c>
      <c r="BI21" s="275">
        <v>0</v>
      </c>
      <c r="BJ21" s="281">
        <v>0</v>
      </c>
      <c r="BK21" s="273">
        <v>0</v>
      </c>
      <c r="BL21" s="248">
        <v>1</v>
      </c>
      <c r="BM21" s="274">
        <v>0</v>
      </c>
      <c r="BN21" s="248">
        <v>0</v>
      </c>
      <c r="BO21" s="274">
        <v>0</v>
      </c>
      <c r="BP21" s="248">
        <v>0</v>
      </c>
      <c r="BQ21" s="274">
        <v>0</v>
      </c>
      <c r="BR21" s="275">
        <v>0</v>
      </c>
      <c r="BS21" s="281">
        <v>1</v>
      </c>
      <c r="BT21" s="273">
        <v>0</v>
      </c>
      <c r="BU21" s="248">
        <v>0</v>
      </c>
      <c r="BV21" s="274">
        <v>0</v>
      </c>
      <c r="BW21" s="248">
        <v>1</v>
      </c>
      <c r="BX21" s="274">
        <v>0</v>
      </c>
      <c r="BY21" s="248">
        <v>0</v>
      </c>
      <c r="BZ21" s="274">
        <v>0</v>
      </c>
      <c r="CA21" s="275">
        <v>0</v>
      </c>
      <c r="CB21" s="281">
        <v>0</v>
      </c>
      <c r="CC21" s="273">
        <v>0</v>
      </c>
      <c r="CD21" s="248">
        <v>0</v>
      </c>
      <c r="CE21" s="274">
        <v>0</v>
      </c>
      <c r="CF21" s="248">
        <v>1</v>
      </c>
      <c r="CG21" s="274">
        <v>0</v>
      </c>
      <c r="CH21" s="248">
        <v>0</v>
      </c>
      <c r="CI21" s="274">
        <v>0</v>
      </c>
      <c r="CJ21" s="275">
        <v>0</v>
      </c>
      <c r="CK21" s="281">
        <v>1</v>
      </c>
      <c r="CL21" s="273">
        <v>1</v>
      </c>
      <c r="CM21" s="248">
        <v>0</v>
      </c>
      <c r="CN21" s="274">
        <v>0</v>
      </c>
      <c r="CO21" s="248">
        <v>0</v>
      </c>
      <c r="CP21" s="274">
        <v>0</v>
      </c>
      <c r="CQ21" s="248">
        <v>0</v>
      </c>
      <c r="CR21" s="274">
        <v>0</v>
      </c>
      <c r="CS21" s="275">
        <v>0</v>
      </c>
      <c r="CT21" s="281">
        <v>1</v>
      </c>
      <c r="CU21" s="273">
        <v>1</v>
      </c>
      <c r="CV21" s="248">
        <v>0</v>
      </c>
      <c r="CW21" s="274">
        <v>0</v>
      </c>
      <c r="CX21" s="248">
        <v>1</v>
      </c>
      <c r="CY21" s="274">
        <v>0</v>
      </c>
      <c r="CZ21" s="248">
        <v>1</v>
      </c>
      <c r="DA21" s="274">
        <v>0</v>
      </c>
      <c r="DB21" s="275">
        <v>1</v>
      </c>
      <c r="DC21" s="281">
        <v>0</v>
      </c>
      <c r="DD21" s="273">
        <v>1</v>
      </c>
      <c r="DE21" s="248">
        <v>0</v>
      </c>
      <c r="DF21" s="274">
        <v>0</v>
      </c>
      <c r="DG21" s="248">
        <v>0</v>
      </c>
      <c r="DH21" s="274">
        <v>0</v>
      </c>
      <c r="DI21" s="248">
        <v>0</v>
      </c>
      <c r="DJ21" s="274">
        <v>0</v>
      </c>
      <c r="DK21" s="275">
        <v>0</v>
      </c>
      <c r="DL21" s="281">
        <v>0</v>
      </c>
      <c r="DM21" s="273">
        <v>0</v>
      </c>
      <c r="DN21" s="248">
        <v>1</v>
      </c>
      <c r="DO21" s="274">
        <v>0</v>
      </c>
      <c r="DP21" s="248">
        <v>0</v>
      </c>
      <c r="DQ21" s="274">
        <v>0</v>
      </c>
      <c r="DR21" s="248">
        <v>0</v>
      </c>
      <c r="DS21" s="274">
        <v>0</v>
      </c>
      <c r="DT21" s="275">
        <v>0</v>
      </c>
      <c r="DU21" s="281">
        <v>0</v>
      </c>
      <c r="DV21" s="273">
        <v>1</v>
      </c>
      <c r="DW21" s="248">
        <v>0</v>
      </c>
      <c r="DX21" s="274">
        <v>0</v>
      </c>
      <c r="DY21" s="248">
        <v>0</v>
      </c>
      <c r="DZ21" s="274">
        <v>0</v>
      </c>
      <c r="EA21" s="248">
        <v>0</v>
      </c>
      <c r="EB21" s="274">
        <v>0</v>
      </c>
      <c r="EC21" s="275">
        <v>0</v>
      </c>
      <c r="ED21" s="281">
        <v>0</v>
      </c>
      <c r="EE21" s="273">
        <v>0</v>
      </c>
      <c r="EF21" s="248">
        <v>1</v>
      </c>
      <c r="EG21" s="274">
        <v>0</v>
      </c>
      <c r="EH21" s="248">
        <v>0</v>
      </c>
      <c r="EI21" s="274">
        <v>0</v>
      </c>
      <c r="EJ21" s="248">
        <v>0</v>
      </c>
      <c r="EK21" s="274">
        <v>0</v>
      </c>
      <c r="EL21" s="275">
        <v>0</v>
      </c>
      <c r="EM21" s="281">
        <v>0</v>
      </c>
      <c r="EN21" s="273"/>
      <c r="EO21" s="248"/>
      <c r="EP21" s="274"/>
      <c r="EQ21" s="248"/>
      <c r="ER21" s="274"/>
      <c r="ES21" s="248"/>
      <c r="ET21" s="274"/>
      <c r="EU21" s="275"/>
      <c r="EV21" s="281"/>
      <c r="EW21" s="273"/>
      <c r="EX21" s="248"/>
      <c r="EY21" s="274"/>
      <c r="EZ21" s="248"/>
      <c r="FA21" s="274"/>
      <c r="FB21" s="248"/>
      <c r="FC21" s="274"/>
      <c r="FD21" s="275"/>
      <c r="FE21" s="281"/>
      <c r="FF21" s="273"/>
      <c r="FG21" s="248"/>
      <c r="FH21" s="274"/>
      <c r="FI21" s="248"/>
      <c r="FJ21" s="274"/>
      <c r="FK21" s="248"/>
      <c r="FL21" s="274"/>
      <c r="FM21" s="275"/>
      <c r="FN21" s="281"/>
      <c r="FO21" s="273"/>
      <c r="FP21" s="248"/>
      <c r="FQ21" s="274"/>
      <c r="FR21" s="248"/>
      <c r="FS21" s="274"/>
      <c r="FT21" s="248"/>
      <c r="FU21" s="274"/>
      <c r="FV21" s="275"/>
      <c r="FW21" s="281"/>
    </row>
    <row r="22" spans="1:179" ht="15.75">
      <c r="A22" s="245" t="s">
        <v>336</v>
      </c>
      <c r="B22" s="315">
        <f aca="true" t="shared" si="26" ref="B22:B27">14*1.5</f>
        <v>21</v>
      </c>
      <c r="C22" s="242">
        <f t="shared" si="17"/>
        <v>31</v>
      </c>
      <c r="D22" s="312">
        <v>0</v>
      </c>
      <c r="E22" s="318" t="str">
        <f t="shared" si="18"/>
        <v>QUALIFIED</v>
      </c>
      <c r="F22" s="250">
        <f aca="true" t="shared" si="27" ref="F22:F32">+R22+AA22+AJ22+AS22+BB22+BK22+BT22+CC22+CL22+CU22+DD22+DM22+DV22+EE22+EN22+EW22+FF22+FO22</f>
        <v>4</v>
      </c>
      <c r="G22" s="250">
        <f t="shared" si="19"/>
        <v>2</v>
      </c>
      <c r="H22" s="250">
        <f t="shared" si="20"/>
        <v>3</v>
      </c>
      <c r="I22" s="250">
        <f t="shared" si="21"/>
        <v>4</v>
      </c>
      <c r="J22" s="250">
        <f t="shared" si="22"/>
        <v>9</v>
      </c>
      <c r="K22" s="250">
        <f t="shared" si="23"/>
        <v>2</v>
      </c>
      <c r="L22" s="250">
        <f t="shared" si="24"/>
        <v>2</v>
      </c>
      <c r="M22" s="259">
        <f t="shared" si="25"/>
        <v>5</v>
      </c>
      <c r="N22" s="253">
        <f aca="true" t="shared" si="28" ref="N22:N30">+F22+H22+J22+L22</f>
        <v>18</v>
      </c>
      <c r="O22" s="250">
        <f aca="true" t="shared" si="29" ref="O22:O30">+G22+I22+K22+M22</f>
        <v>13</v>
      </c>
      <c r="P22" s="262">
        <f aca="true" t="shared" si="30" ref="P22:P28">+Z22+AI22+AR22+BA22+BJ22+BS22+CB22+CK22+CT22+DC22+DL22+DU22+ED22+EM22+EV22+FE22+FN22+FW22</f>
        <v>9</v>
      </c>
      <c r="Q22" s="299">
        <f aca="true" t="shared" si="31" ref="Q22:Q28">+SUM(N22*2+P22)/(N22+O22)</f>
        <v>1.4516129032258065</v>
      </c>
      <c r="R22" s="267">
        <v>0</v>
      </c>
      <c r="S22" s="243">
        <v>0</v>
      </c>
      <c r="T22" s="267">
        <v>0</v>
      </c>
      <c r="U22" s="243">
        <v>1</v>
      </c>
      <c r="V22" s="267">
        <v>1</v>
      </c>
      <c r="W22" s="243">
        <v>0</v>
      </c>
      <c r="X22" s="267">
        <v>0</v>
      </c>
      <c r="Y22" s="277">
        <v>0</v>
      </c>
      <c r="Z22" s="282">
        <v>1</v>
      </c>
      <c r="AA22" s="276">
        <v>1</v>
      </c>
      <c r="AB22" s="243">
        <v>0</v>
      </c>
      <c r="AC22" s="267">
        <v>0</v>
      </c>
      <c r="AD22" s="243">
        <v>0</v>
      </c>
      <c r="AE22" s="267">
        <v>0</v>
      </c>
      <c r="AF22" s="243">
        <v>0</v>
      </c>
      <c r="AG22" s="267">
        <v>0</v>
      </c>
      <c r="AH22" s="277">
        <v>1</v>
      </c>
      <c r="AI22" s="282">
        <v>0</v>
      </c>
      <c r="AJ22" s="276">
        <v>1</v>
      </c>
      <c r="AK22" s="243">
        <v>0</v>
      </c>
      <c r="AL22" s="267">
        <v>0</v>
      </c>
      <c r="AM22" s="243">
        <v>0</v>
      </c>
      <c r="AN22" s="267">
        <v>0</v>
      </c>
      <c r="AO22" s="243">
        <v>1</v>
      </c>
      <c r="AP22" s="267">
        <v>0</v>
      </c>
      <c r="AQ22" s="277">
        <v>0</v>
      </c>
      <c r="AR22" s="282">
        <v>0</v>
      </c>
      <c r="AS22" s="276">
        <v>0</v>
      </c>
      <c r="AT22" s="243">
        <v>0</v>
      </c>
      <c r="AU22" s="267">
        <v>0</v>
      </c>
      <c r="AV22" s="243">
        <v>0</v>
      </c>
      <c r="AW22" s="267">
        <v>0</v>
      </c>
      <c r="AX22" s="243">
        <v>1</v>
      </c>
      <c r="AY22" s="267">
        <v>0</v>
      </c>
      <c r="AZ22" s="277">
        <v>0</v>
      </c>
      <c r="BA22" s="282">
        <v>0</v>
      </c>
      <c r="BB22" s="276">
        <v>0</v>
      </c>
      <c r="BC22" s="243">
        <v>0</v>
      </c>
      <c r="BD22" s="267">
        <v>0</v>
      </c>
      <c r="BE22" s="243">
        <v>1</v>
      </c>
      <c r="BF22" s="267">
        <v>1</v>
      </c>
      <c r="BG22" s="243">
        <v>0</v>
      </c>
      <c r="BH22" s="267">
        <v>0</v>
      </c>
      <c r="BI22" s="277">
        <v>0</v>
      </c>
      <c r="BJ22" s="282">
        <v>0</v>
      </c>
      <c r="BK22" s="276">
        <v>0</v>
      </c>
      <c r="BL22" s="243">
        <v>0</v>
      </c>
      <c r="BM22" s="267">
        <v>1</v>
      </c>
      <c r="BN22" s="243">
        <v>0</v>
      </c>
      <c r="BO22" s="267">
        <v>0</v>
      </c>
      <c r="BP22" s="243">
        <v>0</v>
      </c>
      <c r="BQ22" s="267">
        <v>0</v>
      </c>
      <c r="BR22" s="277">
        <v>1</v>
      </c>
      <c r="BS22" s="282">
        <v>3</v>
      </c>
      <c r="BT22" s="276">
        <v>1</v>
      </c>
      <c r="BU22" s="243">
        <v>0</v>
      </c>
      <c r="BV22" s="267">
        <v>0</v>
      </c>
      <c r="BW22" s="243">
        <v>0</v>
      </c>
      <c r="BX22" s="267">
        <v>1</v>
      </c>
      <c r="BY22" s="243">
        <v>0</v>
      </c>
      <c r="BZ22" s="267">
        <v>0</v>
      </c>
      <c r="CA22" s="277">
        <v>0</v>
      </c>
      <c r="CB22" s="282">
        <v>0</v>
      </c>
      <c r="CC22" s="276">
        <v>1</v>
      </c>
      <c r="CD22" s="243">
        <v>0</v>
      </c>
      <c r="CE22" s="267">
        <v>0</v>
      </c>
      <c r="CF22" s="243">
        <v>0</v>
      </c>
      <c r="CG22" s="267">
        <v>1</v>
      </c>
      <c r="CH22" s="243">
        <v>0</v>
      </c>
      <c r="CI22" s="267">
        <v>1</v>
      </c>
      <c r="CJ22" s="277">
        <v>0</v>
      </c>
      <c r="CK22" s="282">
        <v>0</v>
      </c>
      <c r="CL22" s="276">
        <v>0</v>
      </c>
      <c r="CM22" s="243">
        <v>0</v>
      </c>
      <c r="CN22" s="267">
        <v>1</v>
      </c>
      <c r="CO22" s="243">
        <v>0</v>
      </c>
      <c r="CP22" s="267">
        <v>1</v>
      </c>
      <c r="CQ22" s="243">
        <v>0</v>
      </c>
      <c r="CR22" s="267">
        <v>0</v>
      </c>
      <c r="CS22" s="277">
        <v>1</v>
      </c>
      <c r="CT22" s="282">
        <v>2</v>
      </c>
      <c r="CU22" s="276">
        <v>0</v>
      </c>
      <c r="CV22" s="243">
        <v>1</v>
      </c>
      <c r="CW22" s="267">
        <v>1</v>
      </c>
      <c r="CX22" s="243">
        <v>0</v>
      </c>
      <c r="CY22" s="267">
        <v>1</v>
      </c>
      <c r="CZ22" s="243">
        <v>0</v>
      </c>
      <c r="DA22" s="267">
        <v>0</v>
      </c>
      <c r="DB22" s="277">
        <v>1</v>
      </c>
      <c r="DC22" s="282">
        <v>0</v>
      </c>
      <c r="DD22" s="276">
        <v>0</v>
      </c>
      <c r="DE22" s="243">
        <v>0</v>
      </c>
      <c r="DF22" s="267">
        <v>0</v>
      </c>
      <c r="DG22" s="243">
        <v>0</v>
      </c>
      <c r="DH22" s="267">
        <v>1</v>
      </c>
      <c r="DI22" s="243">
        <v>0</v>
      </c>
      <c r="DJ22" s="267">
        <v>1</v>
      </c>
      <c r="DK22" s="277">
        <v>0</v>
      </c>
      <c r="DL22" s="282">
        <v>0</v>
      </c>
      <c r="DM22" s="276">
        <v>0</v>
      </c>
      <c r="DN22" s="243">
        <v>0</v>
      </c>
      <c r="DO22" s="267">
        <v>0</v>
      </c>
      <c r="DP22" s="243">
        <v>1</v>
      </c>
      <c r="DQ22" s="267">
        <v>1</v>
      </c>
      <c r="DR22" s="243">
        <v>0</v>
      </c>
      <c r="DS22" s="267">
        <v>0</v>
      </c>
      <c r="DT22" s="277">
        <v>0</v>
      </c>
      <c r="DU22" s="282">
        <v>1</v>
      </c>
      <c r="DV22" s="276">
        <v>0</v>
      </c>
      <c r="DW22" s="243">
        <v>1</v>
      </c>
      <c r="DX22" s="267">
        <v>0</v>
      </c>
      <c r="DY22" s="243">
        <v>0</v>
      </c>
      <c r="DZ22" s="267">
        <v>1</v>
      </c>
      <c r="EA22" s="243">
        <v>0</v>
      </c>
      <c r="EB22" s="267">
        <v>0</v>
      </c>
      <c r="EC22" s="277">
        <v>1</v>
      </c>
      <c r="ED22" s="282">
        <v>2</v>
      </c>
      <c r="EE22" s="276">
        <v>0</v>
      </c>
      <c r="EF22" s="243">
        <v>0</v>
      </c>
      <c r="EG22" s="267">
        <v>0</v>
      </c>
      <c r="EH22" s="243">
        <v>1</v>
      </c>
      <c r="EI22" s="267">
        <v>0</v>
      </c>
      <c r="EJ22" s="243">
        <v>0</v>
      </c>
      <c r="EK22" s="267">
        <v>0</v>
      </c>
      <c r="EL22" s="277">
        <v>0</v>
      </c>
      <c r="EM22" s="282">
        <v>0</v>
      </c>
      <c r="EN22" s="276"/>
      <c r="EO22" s="243"/>
      <c r="EP22" s="267"/>
      <c r="EQ22" s="243"/>
      <c r="ER22" s="267"/>
      <c r="ES22" s="243"/>
      <c r="ET22" s="267"/>
      <c r="EU22" s="277"/>
      <c r="EV22" s="282"/>
      <c r="EW22" s="276"/>
      <c r="EX22" s="243"/>
      <c r="EY22" s="267"/>
      <c r="EZ22" s="243"/>
      <c r="FA22" s="267"/>
      <c r="FB22" s="243"/>
      <c r="FC22" s="267"/>
      <c r="FD22" s="277"/>
      <c r="FE22" s="282"/>
      <c r="FF22" s="276"/>
      <c r="FG22" s="243"/>
      <c r="FH22" s="267"/>
      <c r="FI22" s="243"/>
      <c r="FJ22" s="267"/>
      <c r="FK22" s="243"/>
      <c r="FL22" s="267"/>
      <c r="FM22" s="277"/>
      <c r="FN22" s="282"/>
      <c r="FO22" s="276"/>
      <c r="FP22" s="243"/>
      <c r="FQ22" s="267"/>
      <c r="FR22" s="243"/>
      <c r="FS22" s="267"/>
      <c r="FT22" s="243"/>
      <c r="FU22" s="267"/>
      <c r="FV22" s="277"/>
      <c r="FW22" s="282"/>
    </row>
    <row r="23" spans="1:179" ht="15.75">
      <c r="A23" s="245" t="s">
        <v>335</v>
      </c>
      <c r="B23" s="315">
        <f t="shared" si="26"/>
        <v>21</v>
      </c>
      <c r="C23" s="242">
        <f t="shared" si="17"/>
        <v>45</v>
      </c>
      <c r="D23" s="312">
        <v>0</v>
      </c>
      <c r="E23" s="318" t="str">
        <f t="shared" si="18"/>
        <v>QUALIFIED</v>
      </c>
      <c r="F23" s="250">
        <f t="shared" si="27"/>
        <v>9</v>
      </c>
      <c r="G23" s="250">
        <f t="shared" si="19"/>
        <v>3</v>
      </c>
      <c r="H23" s="250">
        <f t="shared" si="20"/>
        <v>10</v>
      </c>
      <c r="I23" s="250">
        <f t="shared" si="21"/>
        <v>1</v>
      </c>
      <c r="J23" s="250">
        <f t="shared" si="22"/>
        <v>10</v>
      </c>
      <c r="K23" s="250">
        <f t="shared" si="23"/>
        <v>2</v>
      </c>
      <c r="L23" s="250">
        <f t="shared" si="24"/>
        <v>6</v>
      </c>
      <c r="M23" s="259">
        <f t="shared" si="25"/>
        <v>4</v>
      </c>
      <c r="N23" s="253">
        <f t="shared" si="28"/>
        <v>35</v>
      </c>
      <c r="O23" s="250">
        <f t="shared" si="29"/>
        <v>10</v>
      </c>
      <c r="P23" s="262">
        <f t="shared" si="30"/>
        <v>57</v>
      </c>
      <c r="Q23" s="299">
        <f t="shared" si="31"/>
        <v>2.8222222222222224</v>
      </c>
      <c r="R23" s="267">
        <v>1</v>
      </c>
      <c r="S23" s="243">
        <v>0</v>
      </c>
      <c r="T23" s="267">
        <v>1</v>
      </c>
      <c r="U23" s="243">
        <v>0</v>
      </c>
      <c r="V23" s="267">
        <v>1</v>
      </c>
      <c r="W23" s="243">
        <v>0</v>
      </c>
      <c r="X23" s="267">
        <v>1</v>
      </c>
      <c r="Y23" s="277">
        <v>0</v>
      </c>
      <c r="Z23" s="282">
        <v>2</v>
      </c>
      <c r="AA23" s="276">
        <v>1</v>
      </c>
      <c r="AB23" s="243">
        <v>0</v>
      </c>
      <c r="AC23" s="267">
        <v>1</v>
      </c>
      <c r="AD23" s="243">
        <v>0</v>
      </c>
      <c r="AE23" s="267">
        <v>1</v>
      </c>
      <c r="AF23" s="243">
        <v>0</v>
      </c>
      <c r="AG23" s="267">
        <v>0</v>
      </c>
      <c r="AH23" s="277">
        <v>1</v>
      </c>
      <c r="AI23" s="282">
        <v>6</v>
      </c>
      <c r="AJ23" s="276"/>
      <c r="AK23" s="243"/>
      <c r="AL23" s="267"/>
      <c r="AM23" s="243"/>
      <c r="AN23" s="267"/>
      <c r="AO23" s="243"/>
      <c r="AP23" s="267"/>
      <c r="AQ23" s="277"/>
      <c r="AR23" s="282"/>
      <c r="AS23" s="276">
        <v>0</v>
      </c>
      <c r="AT23" s="243">
        <v>1</v>
      </c>
      <c r="AU23" s="267">
        <v>1</v>
      </c>
      <c r="AV23" s="243">
        <v>0</v>
      </c>
      <c r="AW23" s="267">
        <v>0</v>
      </c>
      <c r="AX23" s="243">
        <v>1</v>
      </c>
      <c r="AY23" s="267">
        <v>1</v>
      </c>
      <c r="AZ23" s="277">
        <v>0</v>
      </c>
      <c r="BA23" s="282">
        <v>0</v>
      </c>
      <c r="BB23" s="276">
        <v>1</v>
      </c>
      <c r="BC23" s="243">
        <v>0</v>
      </c>
      <c r="BD23" s="267">
        <v>0</v>
      </c>
      <c r="BE23" s="243">
        <v>1</v>
      </c>
      <c r="BF23" s="267">
        <v>1</v>
      </c>
      <c r="BG23" s="243">
        <v>0</v>
      </c>
      <c r="BH23" s="267">
        <v>0</v>
      </c>
      <c r="BI23" s="277">
        <v>1</v>
      </c>
      <c r="BJ23" s="282">
        <v>5</v>
      </c>
      <c r="BK23" s="276">
        <v>1</v>
      </c>
      <c r="BL23" s="243">
        <v>0</v>
      </c>
      <c r="BM23" s="267">
        <v>0</v>
      </c>
      <c r="BN23" s="243">
        <v>0</v>
      </c>
      <c r="BO23" s="267">
        <v>1</v>
      </c>
      <c r="BP23" s="243">
        <v>0</v>
      </c>
      <c r="BQ23" s="267">
        <v>0</v>
      </c>
      <c r="BR23" s="277">
        <v>0</v>
      </c>
      <c r="BS23" s="282">
        <v>2</v>
      </c>
      <c r="BT23" s="276">
        <v>1</v>
      </c>
      <c r="BU23" s="243">
        <v>0</v>
      </c>
      <c r="BV23" s="267">
        <v>1</v>
      </c>
      <c r="BW23" s="243">
        <v>0</v>
      </c>
      <c r="BX23" s="267">
        <v>1</v>
      </c>
      <c r="BY23" s="243">
        <v>0</v>
      </c>
      <c r="BZ23" s="267">
        <v>1</v>
      </c>
      <c r="CA23" s="277">
        <v>0</v>
      </c>
      <c r="CB23" s="282">
        <v>5</v>
      </c>
      <c r="CC23" s="276">
        <v>0</v>
      </c>
      <c r="CD23" s="243">
        <v>1</v>
      </c>
      <c r="CE23" s="267">
        <v>1</v>
      </c>
      <c r="CF23" s="243">
        <v>0</v>
      </c>
      <c r="CG23" s="267">
        <v>0</v>
      </c>
      <c r="CH23" s="243">
        <v>1</v>
      </c>
      <c r="CI23" s="267">
        <v>1</v>
      </c>
      <c r="CJ23" s="277">
        <v>0</v>
      </c>
      <c r="CK23" s="282">
        <v>4</v>
      </c>
      <c r="CL23" s="276">
        <v>0</v>
      </c>
      <c r="CM23" s="243">
        <v>1</v>
      </c>
      <c r="CN23" s="267">
        <v>1</v>
      </c>
      <c r="CO23" s="243">
        <v>0</v>
      </c>
      <c r="CP23" s="267">
        <v>1</v>
      </c>
      <c r="CQ23" s="243">
        <v>0</v>
      </c>
      <c r="CR23" s="267">
        <v>1</v>
      </c>
      <c r="CS23" s="277">
        <v>0</v>
      </c>
      <c r="CT23" s="282">
        <v>16</v>
      </c>
      <c r="CU23" s="276"/>
      <c r="CV23" s="243"/>
      <c r="CW23" s="267"/>
      <c r="CX23" s="243"/>
      <c r="CY23" s="267"/>
      <c r="CZ23" s="243"/>
      <c r="DA23" s="267"/>
      <c r="DB23" s="277"/>
      <c r="DC23" s="282"/>
      <c r="DD23" s="276">
        <v>1</v>
      </c>
      <c r="DE23" s="243">
        <v>0</v>
      </c>
      <c r="DF23" s="267">
        <v>1</v>
      </c>
      <c r="DG23" s="243">
        <v>0</v>
      </c>
      <c r="DH23" s="267">
        <v>1</v>
      </c>
      <c r="DI23" s="243">
        <v>0</v>
      </c>
      <c r="DJ23" s="267">
        <v>0</v>
      </c>
      <c r="DK23" s="277">
        <v>0</v>
      </c>
      <c r="DL23" s="282">
        <v>5</v>
      </c>
      <c r="DM23" s="276">
        <v>1</v>
      </c>
      <c r="DN23" s="243">
        <v>0</v>
      </c>
      <c r="DO23" s="267">
        <v>1</v>
      </c>
      <c r="DP23" s="243">
        <v>0</v>
      </c>
      <c r="DQ23" s="267">
        <v>1</v>
      </c>
      <c r="DR23" s="243">
        <v>0</v>
      </c>
      <c r="DS23" s="267">
        <v>1</v>
      </c>
      <c r="DT23" s="277">
        <v>0</v>
      </c>
      <c r="DU23" s="282">
        <v>4</v>
      </c>
      <c r="DV23" s="276">
        <v>1</v>
      </c>
      <c r="DW23" s="243">
        <v>0</v>
      </c>
      <c r="DX23" s="267">
        <v>1</v>
      </c>
      <c r="DY23" s="243">
        <v>0</v>
      </c>
      <c r="DZ23" s="267">
        <v>1</v>
      </c>
      <c r="EA23" s="243">
        <v>0</v>
      </c>
      <c r="EB23" s="267">
        <v>0</v>
      </c>
      <c r="EC23" s="277">
        <v>1</v>
      </c>
      <c r="ED23" s="282">
        <v>4</v>
      </c>
      <c r="EE23" s="276">
        <v>1</v>
      </c>
      <c r="EF23" s="243">
        <v>0</v>
      </c>
      <c r="EG23" s="267">
        <v>1</v>
      </c>
      <c r="EH23" s="243">
        <v>0</v>
      </c>
      <c r="EI23" s="267">
        <v>1</v>
      </c>
      <c r="EJ23" s="243">
        <v>0</v>
      </c>
      <c r="EK23" s="267">
        <v>0</v>
      </c>
      <c r="EL23" s="277">
        <v>1</v>
      </c>
      <c r="EM23" s="282">
        <v>4</v>
      </c>
      <c r="EN23" s="276"/>
      <c r="EO23" s="243"/>
      <c r="EP23" s="267"/>
      <c r="EQ23" s="243"/>
      <c r="ER23" s="267"/>
      <c r="ES23" s="243"/>
      <c r="ET23" s="267"/>
      <c r="EU23" s="277"/>
      <c r="EV23" s="282"/>
      <c r="EW23" s="276"/>
      <c r="EX23" s="243"/>
      <c r="EY23" s="267"/>
      <c r="EZ23" s="243"/>
      <c r="FA23" s="267"/>
      <c r="FB23" s="243"/>
      <c r="FC23" s="267"/>
      <c r="FD23" s="277"/>
      <c r="FE23" s="282"/>
      <c r="FF23" s="276"/>
      <c r="FG23" s="243"/>
      <c r="FH23" s="267"/>
      <c r="FI23" s="243"/>
      <c r="FJ23" s="267"/>
      <c r="FK23" s="243"/>
      <c r="FL23" s="267"/>
      <c r="FM23" s="277"/>
      <c r="FN23" s="282"/>
      <c r="FO23" s="276"/>
      <c r="FP23" s="243"/>
      <c r="FQ23" s="267"/>
      <c r="FR23" s="243"/>
      <c r="FS23" s="267"/>
      <c r="FT23" s="243"/>
      <c r="FU23" s="267"/>
      <c r="FV23" s="277"/>
      <c r="FW23" s="282"/>
    </row>
    <row r="24" spans="1:179" ht="15.75">
      <c r="A24" s="245" t="s">
        <v>334</v>
      </c>
      <c r="B24" s="315">
        <f t="shared" si="26"/>
        <v>21</v>
      </c>
      <c r="C24" s="242">
        <f t="shared" si="17"/>
        <v>37</v>
      </c>
      <c r="D24" s="312">
        <v>0</v>
      </c>
      <c r="E24" s="318" t="str">
        <f t="shared" si="18"/>
        <v>QUALIFIED</v>
      </c>
      <c r="F24" s="250">
        <f t="shared" si="27"/>
        <v>6</v>
      </c>
      <c r="G24" s="250">
        <f t="shared" si="19"/>
        <v>2</v>
      </c>
      <c r="H24" s="250">
        <f t="shared" si="20"/>
        <v>5</v>
      </c>
      <c r="I24" s="250">
        <f t="shared" si="21"/>
        <v>6</v>
      </c>
      <c r="J24" s="250">
        <f t="shared" si="22"/>
        <v>5</v>
      </c>
      <c r="K24" s="250">
        <f t="shared" si="23"/>
        <v>2</v>
      </c>
      <c r="L24" s="250">
        <f t="shared" si="24"/>
        <v>6</v>
      </c>
      <c r="M24" s="259">
        <f t="shared" si="25"/>
        <v>5</v>
      </c>
      <c r="N24" s="253">
        <f t="shared" si="28"/>
        <v>22</v>
      </c>
      <c r="O24" s="250">
        <f t="shared" si="29"/>
        <v>15</v>
      </c>
      <c r="P24" s="262">
        <f t="shared" si="30"/>
        <v>40</v>
      </c>
      <c r="Q24" s="299">
        <f t="shared" si="31"/>
        <v>2.27027027027027</v>
      </c>
      <c r="R24" s="267">
        <v>0</v>
      </c>
      <c r="S24" s="243">
        <v>0</v>
      </c>
      <c r="T24" s="267">
        <v>1</v>
      </c>
      <c r="U24" s="243">
        <v>0</v>
      </c>
      <c r="V24" s="267">
        <v>0</v>
      </c>
      <c r="W24" s="243">
        <v>0</v>
      </c>
      <c r="X24" s="267">
        <v>1</v>
      </c>
      <c r="Y24" s="277">
        <v>0</v>
      </c>
      <c r="Z24" s="282">
        <v>3</v>
      </c>
      <c r="AA24" s="276">
        <v>1</v>
      </c>
      <c r="AB24" s="243">
        <v>0</v>
      </c>
      <c r="AC24" s="267">
        <v>0</v>
      </c>
      <c r="AD24" s="243">
        <v>0</v>
      </c>
      <c r="AE24" s="267">
        <v>1</v>
      </c>
      <c r="AF24" s="243">
        <v>0</v>
      </c>
      <c r="AG24" s="267">
        <v>0</v>
      </c>
      <c r="AH24" s="277">
        <v>0</v>
      </c>
      <c r="AI24" s="282">
        <v>3</v>
      </c>
      <c r="AJ24" s="276">
        <v>0</v>
      </c>
      <c r="AK24" s="243">
        <v>0</v>
      </c>
      <c r="AL24" s="267">
        <v>1</v>
      </c>
      <c r="AM24" s="243">
        <v>0</v>
      </c>
      <c r="AN24" s="267">
        <v>0</v>
      </c>
      <c r="AO24" s="243">
        <v>1</v>
      </c>
      <c r="AP24" s="267">
        <v>0</v>
      </c>
      <c r="AQ24" s="277">
        <v>1</v>
      </c>
      <c r="AR24" s="282">
        <v>1</v>
      </c>
      <c r="AS24" s="276">
        <v>0</v>
      </c>
      <c r="AT24" s="243">
        <v>1</v>
      </c>
      <c r="AU24" s="267">
        <v>0</v>
      </c>
      <c r="AV24" s="243">
        <v>1</v>
      </c>
      <c r="AW24" s="267">
        <v>0</v>
      </c>
      <c r="AX24" s="243">
        <v>0</v>
      </c>
      <c r="AY24" s="267">
        <v>0</v>
      </c>
      <c r="AZ24" s="277">
        <v>1</v>
      </c>
      <c r="BA24" s="282">
        <v>0</v>
      </c>
      <c r="BB24" s="276">
        <v>0</v>
      </c>
      <c r="BC24" s="243">
        <v>0</v>
      </c>
      <c r="BD24" s="267">
        <v>0</v>
      </c>
      <c r="BE24" s="243">
        <v>0</v>
      </c>
      <c r="BF24" s="267">
        <v>0</v>
      </c>
      <c r="BG24" s="243">
        <v>0</v>
      </c>
      <c r="BH24" s="267">
        <v>1</v>
      </c>
      <c r="BI24" s="277">
        <v>0</v>
      </c>
      <c r="BJ24" s="282">
        <v>2</v>
      </c>
      <c r="BK24" s="276">
        <v>0</v>
      </c>
      <c r="BL24" s="243">
        <v>0</v>
      </c>
      <c r="BM24" s="267">
        <v>1</v>
      </c>
      <c r="BN24" s="243">
        <v>0</v>
      </c>
      <c r="BO24" s="267">
        <v>0</v>
      </c>
      <c r="BP24" s="243">
        <v>0</v>
      </c>
      <c r="BQ24" s="267">
        <v>1</v>
      </c>
      <c r="BR24" s="277">
        <v>0</v>
      </c>
      <c r="BS24" s="282">
        <v>2</v>
      </c>
      <c r="BT24" s="276">
        <v>0</v>
      </c>
      <c r="BU24" s="243">
        <v>0</v>
      </c>
      <c r="BV24" s="267">
        <v>0</v>
      </c>
      <c r="BW24" s="243">
        <v>1</v>
      </c>
      <c r="BX24" s="267">
        <v>0</v>
      </c>
      <c r="BY24" s="243">
        <v>0</v>
      </c>
      <c r="BZ24" s="267">
        <v>1</v>
      </c>
      <c r="CA24" s="277">
        <v>0</v>
      </c>
      <c r="CB24" s="282">
        <v>6</v>
      </c>
      <c r="CC24" s="276">
        <v>1</v>
      </c>
      <c r="CD24" s="243">
        <v>0</v>
      </c>
      <c r="CE24" s="267">
        <v>0</v>
      </c>
      <c r="CF24" s="243">
        <v>1</v>
      </c>
      <c r="CG24" s="267">
        <v>1</v>
      </c>
      <c r="CH24" s="243">
        <v>0</v>
      </c>
      <c r="CI24" s="267">
        <v>1</v>
      </c>
      <c r="CJ24" s="277">
        <v>0</v>
      </c>
      <c r="CK24" s="282">
        <v>1</v>
      </c>
      <c r="CL24" s="276">
        <v>1</v>
      </c>
      <c r="CM24" s="243">
        <v>0</v>
      </c>
      <c r="CN24" s="267">
        <v>0</v>
      </c>
      <c r="CO24" s="243">
        <v>0</v>
      </c>
      <c r="CP24" s="267">
        <v>0</v>
      </c>
      <c r="CQ24" s="243">
        <v>0</v>
      </c>
      <c r="CR24" s="267">
        <v>0</v>
      </c>
      <c r="CS24" s="277">
        <v>0</v>
      </c>
      <c r="CT24" s="282">
        <v>0</v>
      </c>
      <c r="CU24" s="276">
        <v>1</v>
      </c>
      <c r="CV24" s="243">
        <v>0</v>
      </c>
      <c r="CW24" s="267">
        <v>1</v>
      </c>
      <c r="CX24" s="243">
        <v>0</v>
      </c>
      <c r="CY24" s="267">
        <v>1</v>
      </c>
      <c r="CZ24" s="243">
        <v>0</v>
      </c>
      <c r="DA24" s="267">
        <v>0</v>
      </c>
      <c r="DB24" s="277">
        <v>1</v>
      </c>
      <c r="DC24" s="282">
        <v>3</v>
      </c>
      <c r="DD24" s="276">
        <v>0</v>
      </c>
      <c r="DE24" s="243">
        <v>1</v>
      </c>
      <c r="DF24" s="267">
        <v>1</v>
      </c>
      <c r="DG24" s="243">
        <v>0</v>
      </c>
      <c r="DH24" s="267">
        <v>0</v>
      </c>
      <c r="DI24" s="243">
        <v>0</v>
      </c>
      <c r="DJ24" s="267">
        <v>0</v>
      </c>
      <c r="DK24" s="277">
        <v>0</v>
      </c>
      <c r="DL24" s="282">
        <v>4</v>
      </c>
      <c r="DM24" s="276">
        <v>1</v>
      </c>
      <c r="DN24" s="243">
        <v>0</v>
      </c>
      <c r="DO24" s="267">
        <v>0</v>
      </c>
      <c r="DP24" s="243">
        <v>1</v>
      </c>
      <c r="DQ24" s="267">
        <v>1</v>
      </c>
      <c r="DR24" s="243">
        <v>0</v>
      </c>
      <c r="DS24" s="267">
        <v>0</v>
      </c>
      <c r="DT24" s="277">
        <v>1</v>
      </c>
      <c r="DU24" s="282">
        <v>3</v>
      </c>
      <c r="DV24" s="276">
        <v>0</v>
      </c>
      <c r="DW24" s="243">
        <v>0</v>
      </c>
      <c r="DX24" s="267">
        <v>0</v>
      </c>
      <c r="DY24" s="243">
        <v>1</v>
      </c>
      <c r="DZ24" s="267">
        <v>1</v>
      </c>
      <c r="EA24" s="243">
        <v>0</v>
      </c>
      <c r="EB24" s="267">
        <v>1</v>
      </c>
      <c r="EC24" s="277">
        <v>0</v>
      </c>
      <c r="ED24" s="282">
        <v>7</v>
      </c>
      <c r="EE24" s="276">
        <v>1</v>
      </c>
      <c r="EF24" s="243">
        <v>0</v>
      </c>
      <c r="EG24" s="267">
        <v>0</v>
      </c>
      <c r="EH24" s="243">
        <v>1</v>
      </c>
      <c r="EI24" s="267">
        <v>0</v>
      </c>
      <c r="EJ24" s="243">
        <v>1</v>
      </c>
      <c r="EK24" s="267">
        <v>0</v>
      </c>
      <c r="EL24" s="277">
        <v>1</v>
      </c>
      <c r="EM24" s="282">
        <v>5</v>
      </c>
      <c r="EN24" s="276"/>
      <c r="EO24" s="243"/>
      <c r="EP24" s="267"/>
      <c r="EQ24" s="243"/>
      <c r="ER24" s="267"/>
      <c r="ES24" s="243"/>
      <c r="ET24" s="267"/>
      <c r="EU24" s="277"/>
      <c r="EV24" s="282"/>
      <c r="EW24" s="276"/>
      <c r="EX24" s="243"/>
      <c r="EY24" s="267"/>
      <c r="EZ24" s="243"/>
      <c r="FA24" s="267"/>
      <c r="FB24" s="243"/>
      <c r="FC24" s="267"/>
      <c r="FD24" s="277"/>
      <c r="FE24" s="282"/>
      <c r="FF24" s="276"/>
      <c r="FG24" s="243"/>
      <c r="FH24" s="267"/>
      <c r="FI24" s="243"/>
      <c r="FJ24" s="267"/>
      <c r="FK24" s="243"/>
      <c r="FL24" s="267"/>
      <c r="FM24" s="277"/>
      <c r="FN24" s="282"/>
      <c r="FO24" s="276"/>
      <c r="FP24" s="243"/>
      <c r="FQ24" s="267"/>
      <c r="FR24" s="243"/>
      <c r="FS24" s="267"/>
      <c r="FT24" s="243"/>
      <c r="FU24" s="267"/>
      <c r="FV24" s="277"/>
      <c r="FW24" s="282"/>
    </row>
    <row r="25" spans="1:179" ht="15.75">
      <c r="A25" s="245" t="s">
        <v>337</v>
      </c>
      <c r="B25" s="315">
        <f t="shared" si="26"/>
        <v>21</v>
      </c>
      <c r="C25" s="242">
        <f t="shared" si="17"/>
        <v>40</v>
      </c>
      <c r="D25" s="312">
        <v>0</v>
      </c>
      <c r="E25" s="318" t="str">
        <f t="shared" si="18"/>
        <v>QUALIFIED</v>
      </c>
      <c r="F25" s="250">
        <f t="shared" si="27"/>
        <v>3</v>
      </c>
      <c r="G25" s="250">
        <f t="shared" si="19"/>
        <v>5</v>
      </c>
      <c r="H25" s="250">
        <f t="shared" si="20"/>
        <v>9</v>
      </c>
      <c r="I25" s="250">
        <f t="shared" si="21"/>
        <v>2</v>
      </c>
      <c r="J25" s="250">
        <f t="shared" si="22"/>
        <v>10</v>
      </c>
      <c r="K25" s="250">
        <f t="shared" si="23"/>
        <v>1</v>
      </c>
      <c r="L25" s="250">
        <f t="shared" si="24"/>
        <v>7</v>
      </c>
      <c r="M25" s="259">
        <f t="shared" si="25"/>
        <v>3</v>
      </c>
      <c r="N25" s="253">
        <f t="shared" si="28"/>
        <v>29</v>
      </c>
      <c r="O25" s="250">
        <f t="shared" si="29"/>
        <v>11</v>
      </c>
      <c r="P25" s="262">
        <f t="shared" si="30"/>
        <v>68</v>
      </c>
      <c r="Q25" s="299">
        <f t="shared" si="31"/>
        <v>3.15</v>
      </c>
      <c r="R25" s="267">
        <v>0</v>
      </c>
      <c r="S25" s="243">
        <v>0</v>
      </c>
      <c r="T25" s="267">
        <v>1</v>
      </c>
      <c r="U25" s="243">
        <v>0</v>
      </c>
      <c r="V25" s="267">
        <v>1</v>
      </c>
      <c r="W25" s="243">
        <v>0</v>
      </c>
      <c r="X25" s="267">
        <v>1</v>
      </c>
      <c r="Y25" s="277">
        <v>0</v>
      </c>
      <c r="Z25" s="282">
        <v>11</v>
      </c>
      <c r="AA25" s="276">
        <v>0</v>
      </c>
      <c r="AB25" s="243">
        <v>1</v>
      </c>
      <c r="AC25" s="267">
        <v>0</v>
      </c>
      <c r="AD25" s="243">
        <v>1</v>
      </c>
      <c r="AE25" s="267">
        <v>1</v>
      </c>
      <c r="AF25" s="243">
        <v>0</v>
      </c>
      <c r="AG25" s="267">
        <v>0</v>
      </c>
      <c r="AH25" s="277">
        <v>1</v>
      </c>
      <c r="AI25" s="282">
        <v>3</v>
      </c>
      <c r="AJ25" s="276">
        <v>1</v>
      </c>
      <c r="AK25" s="243">
        <v>0</v>
      </c>
      <c r="AL25" s="267">
        <v>1</v>
      </c>
      <c r="AM25" s="243">
        <v>0</v>
      </c>
      <c r="AN25" s="267">
        <v>1</v>
      </c>
      <c r="AO25" s="243">
        <v>0</v>
      </c>
      <c r="AP25" s="267">
        <v>1</v>
      </c>
      <c r="AQ25" s="277">
        <v>0</v>
      </c>
      <c r="AR25" s="282">
        <v>10</v>
      </c>
      <c r="AS25" s="276">
        <v>0</v>
      </c>
      <c r="AT25" s="243">
        <v>1</v>
      </c>
      <c r="AU25" s="267">
        <v>1</v>
      </c>
      <c r="AV25" s="243">
        <v>0</v>
      </c>
      <c r="AW25" s="267">
        <v>0</v>
      </c>
      <c r="AX25" s="243">
        <v>1</v>
      </c>
      <c r="AY25" s="267">
        <v>1</v>
      </c>
      <c r="AZ25" s="277">
        <v>0</v>
      </c>
      <c r="BA25" s="282">
        <v>11</v>
      </c>
      <c r="BB25" s="276">
        <v>0</v>
      </c>
      <c r="BC25" s="243">
        <v>1</v>
      </c>
      <c r="BD25" s="267">
        <v>1</v>
      </c>
      <c r="BE25" s="243">
        <v>0</v>
      </c>
      <c r="BF25" s="267">
        <v>1</v>
      </c>
      <c r="BG25" s="243">
        <v>0</v>
      </c>
      <c r="BH25" s="267">
        <v>0</v>
      </c>
      <c r="BI25" s="277">
        <v>1</v>
      </c>
      <c r="BJ25" s="282">
        <v>1</v>
      </c>
      <c r="BK25" s="276">
        <v>1</v>
      </c>
      <c r="BL25" s="243">
        <v>0</v>
      </c>
      <c r="BM25" s="267">
        <v>1</v>
      </c>
      <c r="BN25" s="243">
        <v>0</v>
      </c>
      <c r="BO25" s="267">
        <v>1</v>
      </c>
      <c r="BP25" s="243">
        <v>0</v>
      </c>
      <c r="BQ25" s="267">
        <v>0</v>
      </c>
      <c r="BR25" s="277">
        <v>0</v>
      </c>
      <c r="BS25" s="282">
        <v>7</v>
      </c>
      <c r="BT25" s="276">
        <v>0</v>
      </c>
      <c r="BU25" s="243">
        <v>1</v>
      </c>
      <c r="BV25" s="267">
        <v>1</v>
      </c>
      <c r="BW25" s="243">
        <v>0</v>
      </c>
      <c r="BX25" s="267">
        <v>1</v>
      </c>
      <c r="BY25" s="243">
        <v>0</v>
      </c>
      <c r="BZ25" s="267">
        <v>1</v>
      </c>
      <c r="CA25" s="277">
        <v>0</v>
      </c>
      <c r="CB25" s="282">
        <v>8</v>
      </c>
      <c r="CC25" s="276"/>
      <c r="CD25" s="243"/>
      <c r="CE25" s="267"/>
      <c r="CF25" s="243"/>
      <c r="CG25" s="267"/>
      <c r="CH25" s="243"/>
      <c r="CI25" s="267"/>
      <c r="CJ25" s="277"/>
      <c r="CK25" s="282"/>
      <c r="CL25" s="276">
        <v>0</v>
      </c>
      <c r="CM25" s="243">
        <v>0</v>
      </c>
      <c r="CN25" s="267">
        <v>1</v>
      </c>
      <c r="CO25" s="243">
        <v>0</v>
      </c>
      <c r="CP25" s="267">
        <v>1</v>
      </c>
      <c r="CQ25" s="243">
        <v>0</v>
      </c>
      <c r="CR25" s="267">
        <v>0</v>
      </c>
      <c r="CS25" s="277">
        <v>0</v>
      </c>
      <c r="CT25" s="282">
        <v>1</v>
      </c>
      <c r="CU25" s="276"/>
      <c r="CV25" s="243"/>
      <c r="CW25" s="267"/>
      <c r="CX25" s="243"/>
      <c r="CY25" s="267"/>
      <c r="CZ25" s="243"/>
      <c r="DA25" s="267"/>
      <c r="DB25" s="277"/>
      <c r="DC25" s="282"/>
      <c r="DD25" s="276">
        <v>0</v>
      </c>
      <c r="DE25" s="243">
        <v>0</v>
      </c>
      <c r="DF25" s="267">
        <v>1</v>
      </c>
      <c r="DG25" s="243">
        <v>0</v>
      </c>
      <c r="DH25" s="267">
        <v>1</v>
      </c>
      <c r="DI25" s="243">
        <v>0</v>
      </c>
      <c r="DJ25" s="267">
        <v>1</v>
      </c>
      <c r="DK25" s="277">
        <v>0</v>
      </c>
      <c r="DL25" s="282">
        <v>6</v>
      </c>
      <c r="DM25" s="276">
        <v>0</v>
      </c>
      <c r="DN25" s="243">
        <v>0</v>
      </c>
      <c r="DO25" s="267">
        <v>0</v>
      </c>
      <c r="DP25" s="243">
        <v>0</v>
      </c>
      <c r="DQ25" s="267">
        <v>0</v>
      </c>
      <c r="DR25" s="243">
        <v>0</v>
      </c>
      <c r="DS25" s="267">
        <v>1</v>
      </c>
      <c r="DT25" s="277">
        <v>0</v>
      </c>
      <c r="DU25" s="282">
        <v>1</v>
      </c>
      <c r="DV25" s="276">
        <v>0</v>
      </c>
      <c r="DW25" s="243">
        <v>1</v>
      </c>
      <c r="DX25" s="267">
        <v>0</v>
      </c>
      <c r="DY25" s="243">
        <v>1</v>
      </c>
      <c r="DZ25" s="267">
        <v>1</v>
      </c>
      <c r="EA25" s="243">
        <v>0</v>
      </c>
      <c r="EB25" s="267">
        <v>1</v>
      </c>
      <c r="EC25" s="277">
        <v>0</v>
      </c>
      <c r="ED25" s="282">
        <v>2</v>
      </c>
      <c r="EE25" s="276">
        <v>1</v>
      </c>
      <c r="EF25" s="243">
        <v>0</v>
      </c>
      <c r="EG25" s="267">
        <v>1</v>
      </c>
      <c r="EH25" s="243">
        <v>0</v>
      </c>
      <c r="EI25" s="267">
        <v>1</v>
      </c>
      <c r="EJ25" s="243">
        <v>0</v>
      </c>
      <c r="EK25" s="267">
        <v>0</v>
      </c>
      <c r="EL25" s="277">
        <v>1</v>
      </c>
      <c r="EM25" s="282">
        <v>7</v>
      </c>
      <c r="EN25" s="276"/>
      <c r="EO25" s="243"/>
      <c r="EP25" s="267"/>
      <c r="EQ25" s="243"/>
      <c r="ER25" s="267"/>
      <c r="ES25" s="243"/>
      <c r="ET25" s="267"/>
      <c r="EU25" s="277"/>
      <c r="EV25" s="282"/>
      <c r="EW25" s="276"/>
      <c r="EX25" s="243"/>
      <c r="EY25" s="267"/>
      <c r="EZ25" s="243"/>
      <c r="FA25" s="267"/>
      <c r="FB25" s="243"/>
      <c r="FC25" s="267"/>
      <c r="FD25" s="277"/>
      <c r="FE25" s="282"/>
      <c r="FF25" s="276"/>
      <c r="FG25" s="243"/>
      <c r="FH25" s="267"/>
      <c r="FI25" s="243"/>
      <c r="FJ25" s="267"/>
      <c r="FK25" s="243"/>
      <c r="FL25" s="267"/>
      <c r="FM25" s="277"/>
      <c r="FN25" s="282"/>
      <c r="FO25" s="276"/>
      <c r="FP25" s="243"/>
      <c r="FQ25" s="267"/>
      <c r="FR25" s="243"/>
      <c r="FS25" s="267"/>
      <c r="FT25" s="243"/>
      <c r="FU25" s="267"/>
      <c r="FV25" s="277"/>
      <c r="FW25" s="282"/>
    </row>
    <row r="26" spans="1:179" ht="15.75">
      <c r="A26" s="245" t="s">
        <v>417</v>
      </c>
      <c r="B26" s="315">
        <f t="shared" si="26"/>
        <v>21</v>
      </c>
      <c r="C26" s="242">
        <f t="shared" si="17"/>
        <v>30</v>
      </c>
      <c r="D26" s="312">
        <v>0</v>
      </c>
      <c r="E26" s="318" t="str">
        <f t="shared" si="18"/>
        <v>QUALIFIED</v>
      </c>
      <c r="F26" s="250">
        <f t="shared" si="27"/>
        <v>2</v>
      </c>
      <c r="G26" s="250">
        <f t="shared" si="19"/>
        <v>3</v>
      </c>
      <c r="H26" s="250">
        <f t="shared" si="20"/>
        <v>2</v>
      </c>
      <c r="I26" s="250">
        <f t="shared" si="21"/>
        <v>8</v>
      </c>
      <c r="J26" s="250">
        <f t="shared" si="22"/>
        <v>2</v>
      </c>
      <c r="K26" s="250">
        <f t="shared" si="23"/>
        <v>2</v>
      </c>
      <c r="L26" s="250">
        <f t="shared" si="24"/>
        <v>5</v>
      </c>
      <c r="M26" s="259">
        <f t="shared" si="25"/>
        <v>6</v>
      </c>
      <c r="N26" s="253">
        <f t="shared" si="28"/>
        <v>11</v>
      </c>
      <c r="O26" s="250">
        <f t="shared" si="29"/>
        <v>19</v>
      </c>
      <c r="P26" s="262">
        <f t="shared" si="30"/>
        <v>18</v>
      </c>
      <c r="Q26" s="299">
        <f t="shared" si="31"/>
        <v>1.3333333333333333</v>
      </c>
      <c r="R26" s="267">
        <v>1</v>
      </c>
      <c r="S26" s="243">
        <v>0</v>
      </c>
      <c r="T26" s="267">
        <v>0</v>
      </c>
      <c r="U26" s="243">
        <v>0</v>
      </c>
      <c r="V26" s="267">
        <v>0</v>
      </c>
      <c r="W26" s="243">
        <v>0</v>
      </c>
      <c r="X26" s="267">
        <v>1</v>
      </c>
      <c r="Y26" s="277">
        <v>0</v>
      </c>
      <c r="Z26" s="282">
        <v>0</v>
      </c>
      <c r="AA26" s="276">
        <v>0</v>
      </c>
      <c r="AB26" s="243">
        <v>0</v>
      </c>
      <c r="AC26" s="267">
        <v>0</v>
      </c>
      <c r="AD26" s="243">
        <v>1</v>
      </c>
      <c r="AE26" s="267">
        <v>0</v>
      </c>
      <c r="AF26" s="243">
        <v>0</v>
      </c>
      <c r="AG26" s="267">
        <v>0</v>
      </c>
      <c r="AH26" s="277">
        <v>1</v>
      </c>
      <c r="AI26" s="282">
        <v>3</v>
      </c>
      <c r="AJ26" s="276">
        <v>0</v>
      </c>
      <c r="AK26" s="243">
        <v>0</v>
      </c>
      <c r="AL26" s="267">
        <v>1</v>
      </c>
      <c r="AM26" s="243">
        <v>0</v>
      </c>
      <c r="AN26" s="267">
        <v>0</v>
      </c>
      <c r="AO26" s="243">
        <v>0</v>
      </c>
      <c r="AP26" s="267">
        <v>1</v>
      </c>
      <c r="AQ26" s="277">
        <v>0</v>
      </c>
      <c r="AR26" s="282">
        <v>2</v>
      </c>
      <c r="AS26" s="276">
        <v>0</v>
      </c>
      <c r="AT26" s="243">
        <v>1</v>
      </c>
      <c r="AU26" s="267">
        <v>0</v>
      </c>
      <c r="AV26" s="243">
        <v>1</v>
      </c>
      <c r="AW26" s="267">
        <v>0</v>
      </c>
      <c r="AX26" s="243">
        <v>0</v>
      </c>
      <c r="AY26" s="267">
        <v>0</v>
      </c>
      <c r="AZ26" s="277">
        <v>0</v>
      </c>
      <c r="BA26" s="282">
        <v>0</v>
      </c>
      <c r="BB26" s="276">
        <v>0</v>
      </c>
      <c r="BC26" s="243">
        <v>0</v>
      </c>
      <c r="BD26" s="267">
        <v>0</v>
      </c>
      <c r="BE26" s="243">
        <v>1</v>
      </c>
      <c r="BF26" s="267">
        <v>0</v>
      </c>
      <c r="BG26" s="243">
        <v>0</v>
      </c>
      <c r="BH26" s="267">
        <v>1</v>
      </c>
      <c r="BI26" s="277">
        <v>0</v>
      </c>
      <c r="BJ26" s="282">
        <v>2</v>
      </c>
      <c r="BK26" s="276">
        <v>0</v>
      </c>
      <c r="BL26" s="243">
        <v>0</v>
      </c>
      <c r="BM26" s="267">
        <v>0</v>
      </c>
      <c r="BN26" s="243">
        <v>1</v>
      </c>
      <c r="BO26" s="267">
        <v>1</v>
      </c>
      <c r="BP26" s="243">
        <v>0</v>
      </c>
      <c r="BQ26" s="267">
        <v>0</v>
      </c>
      <c r="BR26" s="277">
        <v>1</v>
      </c>
      <c r="BS26" s="282">
        <v>0</v>
      </c>
      <c r="BT26" s="276"/>
      <c r="BU26" s="243"/>
      <c r="BV26" s="267"/>
      <c r="BW26" s="243"/>
      <c r="BX26" s="267"/>
      <c r="BY26" s="243"/>
      <c r="BZ26" s="267"/>
      <c r="CA26" s="277"/>
      <c r="CB26" s="282"/>
      <c r="CC26" s="276">
        <v>0</v>
      </c>
      <c r="CD26" s="243">
        <v>0</v>
      </c>
      <c r="CE26" s="267">
        <v>0</v>
      </c>
      <c r="CF26" s="243">
        <v>1</v>
      </c>
      <c r="CG26" s="267">
        <v>0</v>
      </c>
      <c r="CH26" s="243">
        <v>1</v>
      </c>
      <c r="CI26" s="267">
        <v>1</v>
      </c>
      <c r="CJ26" s="277">
        <v>0</v>
      </c>
      <c r="CK26" s="282">
        <v>3</v>
      </c>
      <c r="CL26" s="276">
        <v>0</v>
      </c>
      <c r="CM26" s="243">
        <v>0</v>
      </c>
      <c r="CN26" s="267">
        <v>1</v>
      </c>
      <c r="CO26" s="243">
        <v>0</v>
      </c>
      <c r="CP26" s="267">
        <v>0</v>
      </c>
      <c r="CQ26" s="243">
        <v>0</v>
      </c>
      <c r="CR26" s="267">
        <v>0</v>
      </c>
      <c r="CS26" s="277">
        <v>1</v>
      </c>
      <c r="CT26" s="282">
        <v>2</v>
      </c>
      <c r="CU26" s="276">
        <v>0</v>
      </c>
      <c r="CV26" s="243">
        <v>1</v>
      </c>
      <c r="CW26" s="267">
        <v>0</v>
      </c>
      <c r="CX26" s="243">
        <v>1</v>
      </c>
      <c r="CY26" s="267">
        <v>0</v>
      </c>
      <c r="CZ26" s="243">
        <v>1</v>
      </c>
      <c r="DA26" s="267">
        <v>0</v>
      </c>
      <c r="DB26" s="277">
        <v>1</v>
      </c>
      <c r="DC26" s="282">
        <v>3</v>
      </c>
      <c r="DD26" s="276">
        <v>0</v>
      </c>
      <c r="DE26" s="243">
        <v>1</v>
      </c>
      <c r="DF26" s="267">
        <v>0</v>
      </c>
      <c r="DG26" s="243">
        <v>1</v>
      </c>
      <c r="DH26" s="267">
        <v>0</v>
      </c>
      <c r="DI26" s="243">
        <v>0</v>
      </c>
      <c r="DJ26" s="267">
        <v>1</v>
      </c>
      <c r="DK26" s="277">
        <v>0</v>
      </c>
      <c r="DL26" s="282">
        <v>3</v>
      </c>
      <c r="DM26" s="276">
        <v>1</v>
      </c>
      <c r="DN26" s="243">
        <v>0</v>
      </c>
      <c r="DO26" s="267">
        <v>0</v>
      </c>
      <c r="DP26" s="243">
        <v>1</v>
      </c>
      <c r="DQ26" s="267">
        <v>1</v>
      </c>
      <c r="DR26" s="243">
        <v>0</v>
      </c>
      <c r="DS26" s="267">
        <v>0</v>
      </c>
      <c r="DT26" s="277">
        <v>1</v>
      </c>
      <c r="DU26" s="282">
        <v>0</v>
      </c>
      <c r="DV26" s="276"/>
      <c r="DW26" s="243"/>
      <c r="DX26" s="267"/>
      <c r="DY26" s="243"/>
      <c r="DZ26" s="267"/>
      <c r="EA26" s="243"/>
      <c r="EB26" s="267"/>
      <c r="EC26" s="277"/>
      <c r="ED26" s="282"/>
      <c r="EE26" s="276">
        <v>0</v>
      </c>
      <c r="EF26" s="243">
        <v>0</v>
      </c>
      <c r="EG26" s="267">
        <v>0</v>
      </c>
      <c r="EH26" s="243">
        <v>0</v>
      </c>
      <c r="EI26" s="267">
        <v>0</v>
      </c>
      <c r="EJ26" s="243">
        <v>0</v>
      </c>
      <c r="EK26" s="267">
        <v>0</v>
      </c>
      <c r="EL26" s="277">
        <v>1</v>
      </c>
      <c r="EM26" s="282">
        <v>0</v>
      </c>
      <c r="EN26" s="276"/>
      <c r="EO26" s="243"/>
      <c r="EP26" s="267"/>
      <c r="EQ26" s="243"/>
      <c r="ER26" s="267"/>
      <c r="ES26" s="243"/>
      <c r="ET26" s="267"/>
      <c r="EU26" s="277"/>
      <c r="EV26" s="282"/>
      <c r="EW26" s="276"/>
      <c r="EX26" s="243"/>
      <c r="EY26" s="267"/>
      <c r="EZ26" s="243"/>
      <c r="FA26" s="267"/>
      <c r="FB26" s="243"/>
      <c r="FC26" s="267"/>
      <c r="FD26" s="277"/>
      <c r="FE26" s="282"/>
      <c r="FF26" s="276"/>
      <c r="FG26" s="243"/>
      <c r="FH26" s="267"/>
      <c r="FI26" s="243"/>
      <c r="FJ26" s="267"/>
      <c r="FK26" s="243"/>
      <c r="FL26" s="267"/>
      <c r="FM26" s="277"/>
      <c r="FN26" s="282"/>
      <c r="FO26" s="276"/>
      <c r="FP26" s="243"/>
      <c r="FQ26" s="267"/>
      <c r="FR26" s="243"/>
      <c r="FS26" s="267"/>
      <c r="FT26" s="243"/>
      <c r="FU26" s="267"/>
      <c r="FV26" s="277"/>
      <c r="FW26" s="282"/>
    </row>
    <row r="27" spans="1:179" ht="15.75">
      <c r="A27" s="245" t="s">
        <v>418</v>
      </c>
      <c r="B27" s="315">
        <f t="shared" si="26"/>
        <v>21</v>
      </c>
      <c r="C27" s="242">
        <f t="shared" si="17"/>
        <v>24</v>
      </c>
      <c r="D27" s="312">
        <v>0</v>
      </c>
      <c r="E27" s="318" t="str">
        <f t="shared" si="18"/>
        <v>QUALIFIED</v>
      </c>
      <c r="F27" s="250">
        <f t="shared" si="27"/>
        <v>3</v>
      </c>
      <c r="G27" s="250">
        <f t="shared" si="19"/>
        <v>4</v>
      </c>
      <c r="H27" s="250">
        <f t="shared" si="20"/>
        <v>0</v>
      </c>
      <c r="I27" s="250">
        <f t="shared" si="21"/>
        <v>2</v>
      </c>
      <c r="J27" s="250">
        <f t="shared" si="22"/>
        <v>8</v>
      </c>
      <c r="K27" s="250">
        <f t="shared" si="23"/>
        <v>2</v>
      </c>
      <c r="L27" s="250">
        <f t="shared" si="24"/>
        <v>4</v>
      </c>
      <c r="M27" s="259">
        <f t="shared" si="25"/>
        <v>1</v>
      </c>
      <c r="N27" s="253">
        <f t="shared" si="28"/>
        <v>15</v>
      </c>
      <c r="O27" s="250">
        <f t="shared" si="29"/>
        <v>9</v>
      </c>
      <c r="P27" s="262">
        <f t="shared" si="30"/>
        <v>10</v>
      </c>
      <c r="Q27" s="299">
        <f t="shared" si="31"/>
        <v>1.6666666666666667</v>
      </c>
      <c r="R27" s="267">
        <v>0</v>
      </c>
      <c r="S27" s="243">
        <v>1</v>
      </c>
      <c r="T27" s="267">
        <v>0</v>
      </c>
      <c r="U27" s="243">
        <v>0</v>
      </c>
      <c r="V27" s="267">
        <v>1</v>
      </c>
      <c r="W27" s="243">
        <v>0</v>
      </c>
      <c r="X27" s="267">
        <v>0</v>
      </c>
      <c r="Y27" s="277">
        <v>0</v>
      </c>
      <c r="Z27" s="282">
        <v>0</v>
      </c>
      <c r="AA27" s="276">
        <v>0</v>
      </c>
      <c r="AB27" s="243">
        <v>0</v>
      </c>
      <c r="AC27" s="267">
        <v>0</v>
      </c>
      <c r="AD27" s="243">
        <v>0</v>
      </c>
      <c r="AE27" s="267">
        <v>1</v>
      </c>
      <c r="AF27" s="243">
        <v>0</v>
      </c>
      <c r="AG27" s="267">
        <v>0</v>
      </c>
      <c r="AH27" s="277">
        <v>0</v>
      </c>
      <c r="AI27" s="282">
        <v>0</v>
      </c>
      <c r="AJ27" s="276">
        <v>0</v>
      </c>
      <c r="AK27" s="243">
        <v>1</v>
      </c>
      <c r="AL27" s="267">
        <v>0</v>
      </c>
      <c r="AM27" s="243">
        <v>1</v>
      </c>
      <c r="AN27" s="267">
        <v>1</v>
      </c>
      <c r="AO27" s="243">
        <v>0</v>
      </c>
      <c r="AP27" s="267">
        <v>0</v>
      </c>
      <c r="AQ27" s="277">
        <v>1</v>
      </c>
      <c r="AR27" s="282">
        <v>1</v>
      </c>
      <c r="AS27" s="276">
        <v>0</v>
      </c>
      <c r="AT27" s="243">
        <v>0</v>
      </c>
      <c r="AU27" s="267">
        <v>0</v>
      </c>
      <c r="AV27" s="243">
        <v>0</v>
      </c>
      <c r="AW27" s="267">
        <v>0</v>
      </c>
      <c r="AX27" s="243">
        <v>1</v>
      </c>
      <c r="AY27" s="267">
        <v>0</v>
      </c>
      <c r="AZ27" s="277">
        <v>0</v>
      </c>
      <c r="BA27" s="282">
        <v>1</v>
      </c>
      <c r="BB27" s="276">
        <v>1</v>
      </c>
      <c r="BC27" s="243">
        <v>0</v>
      </c>
      <c r="BD27" s="267">
        <v>0</v>
      </c>
      <c r="BE27" s="243">
        <v>0</v>
      </c>
      <c r="BF27" s="267">
        <v>1</v>
      </c>
      <c r="BG27" s="243">
        <v>0</v>
      </c>
      <c r="BH27" s="267">
        <v>0</v>
      </c>
      <c r="BI27" s="277">
        <v>0</v>
      </c>
      <c r="BJ27" s="282">
        <v>0</v>
      </c>
      <c r="BK27" s="276">
        <v>1</v>
      </c>
      <c r="BL27" s="243">
        <v>0</v>
      </c>
      <c r="BM27" s="267">
        <v>0</v>
      </c>
      <c r="BN27" s="243">
        <v>0</v>
      </c>
      <c r="BO27" s="267">
        <v>1</v>
      </c>
      <c r="BP27" s="243">
        <v>0</v>
      </c>
      <c r="BQ27" s="267">
        <v>1</v>
      </c>
      <c r="BR27" s="277">
        <v>0</v>
      </c>
      <c r="BS27" s="282">
        <v>1</v>
      </c>
      <c r="BT27" s="276">
        <v>0</v>
      </c>
      <c r="BU27" s="243">
        <v>1</v>
      </c>
      <c r="BV27" s="267">
        <v>0</v>
      </c>
      <c r="BW27" s="243">
        <v>0</v>
      </c>
      <c r="BX27" s="267">
        <v>1</v>
      </c>
      <c r="BY27" s="243">
        <v>0</v>
      </c>
      <c r="BZ27" s="267">
        <v>1</v>
      </c>
      <c r="CA27" s="277">
        <v>0</v>
      </c>
      <c r="CB27" s="282">
        <v>3</v>
      </c>
      <c r="CC27" s="276">
        <v>0</v>
      </c>
      <c r="CD27" s="243">
        <v>1</v>
      </c>
      <c r="CE27" s="267">
        <v>0</v>
      </c>
      <c r="CF27" s="243">
        <v>0</v>
      </c>
      <c r="CG27" s="267">
        <v>0</v>
      </c>
      <c r="CH27" s="243">
        <v>0</v>
      </c>
      <c r="CI27" s="267">
        <v>0</v>
      </c>
      <c r="CJ27" s="277">
        <v>0</v>
      </c>
      <c r="CK27" s="282">
        <v>0</v>
      </c>
      <c r="CL27" s="276">
        <v>1</v>
      </c>
      <c r="CM27" s="243">
        <v>0</v>
      </c>
      <c r="CN27" s="267">
        <v>0</v>
      </c>
      <c r="CO27" s="243">
        <v>0</v>
      </c>
      <c r="CP27" s="267">
        <v>1</v>
      </c>
      <c r="CQ27" s="243">
        <v>0</v>
      </c>
      <c r="CR27" s="267">
        <v>1</v>
      </c>
      <c r="CS27" s="277">
        <v>0</v>
      </c>
      <c r="CT27" s="282">
        <v>4</v>
      </c>
      <c r="CU27" s="276"/>
      <c r="CV27" s="243"/>
      <c r="CW27" s="267"/>
      <c r="CX27" s="243"/>
      <c r="CY27" s="267"/>
      <c r="CZ27" s="243"/>
      <c r="DA27" s="267"/>
      <c r="DB27" s="277"/>
      <c r="DC27" s="282"/>
      <c r="DD27" s="276">
        <v>0</v>
      </c>
      <c r="DE27" s="243">
        <v>0</v>
      </c>
      <c r="DF27" s="267">
        <v>0</v>
      </c>
      <c r="DG27" s="243">
        <v>0</v>
      </c>
      <c r="DH27" s="267">
        <v>1</v>
      </c>
      <c r="DI27" s="243">
        <v>0</v>
      </c>
      <c r="DJ27" s="267">
        <v>1</v>
      </c>
      <c r="DK27" s="277">
        <v>0</v>
      </c>
      <c r="DL27" s="282">
        <v>0</v>
      </c>
      <c r="DM27" s="276"/>
      <c r="DN27" s="243"/>
      <c r="DO27" s="267"/>
      <c r="DP27" s="243"/>
      <c r="DQ27" s="267"/>
      <c r="DR27" s="243"/>
      <c r="DS27" s="267"/>
      <c r="DT27" s="277"/>
      <c r="DU27" s="282"/>
      <c r="DV27" s="276">
        <v>0</v>
      </c>
      <c r="DW27" s="243">
        <v>0</v>
      </c>
      <c r="DX27" s="267">
        <v>0</v>
      </c>
      <c r="DY27" s="243">
        <v>1</v>
      </c>
      <c r="DZ27" s="267">
        <v>0</v>
      </c>
      <c r="EA27" s="243">
        <v>0</v>
      </c>
      <c r="EB27" s="267">
        <v>0</v>
      </c>
      <c r="EC27" s="277">
        <v>0</v>
      </c>
      <c r="ED27" s="282">
        <v>0</v>
      </c>
      <c r="EE27" s="276">
        <v>0</v>
      </c>
      <c r="EF27" s="243">
        <v>0</v>
      </c>
      <c r="EG27" s="267">
        <v>0</v>
      </c>
      <c r="EH27" s="243">
        <v>0</v>
      </c>
      <c r="EI27" s="267">
        <v>0</v>
      </c>
      <c r="EJ27" s="243">
        <v>1</v>
      </c>
      <c r="EK27" s="267">
        <v>0</v>
      </c>
      <c r="EL27" s="277">
        <v>0</v>
      </c>
      <c r="EM27" s="282">
        <v>0</v>
      </c>
      <c r="EN27" s="276"/>
      <c r="EO27" s="243"/>
      <c r="EP27" s="267"/>
      <c r="EQ27" s="243"/>
      <c r="ER27" s="267"/>
      <c r="ES27" s="243"/>
      <c r="ET27" s="267"/>
      <c r="EU27" s="277"/>
      <c r="EV27" s="282"/>
      <c r="EW27" s="276"/>
      <c r="EX27" s="243"/>
      <c r="EY27" s="267"/>
      <c r="EZ27" s="243"/>
      <c r="FA27" s="267"/>
      <c r="FB27" s="243"/>
      <c r="FC27" s="267"/>
      <c r="FD27" s="277"/>
      <c r="FE27" s="282"/>
      <c r="FF27" s="276"/>
      <c r="FG27" s="243"/>
      <c r="FH27" s="267"/>
      <c r="FI27" s="243"/>
      <c r="FJ27" s="267"/>
      <c r="FK27" s="243"/>
      <c r="FL27" s="267"/>
      <c r="FM27" s="277"/>
      <c r="FN27" s="282"/>
      <c r="FO27" s="276"/>
      <c r="FP27" s="243"/>
      <c r="FQ27" s="267"/>
      <c r="FR27" s="243"/>
      <c r="FS27" s="267"/>
      <c r="FT27" s="243"/>
      <c r="FU27" s="267"/>
      <c r="FV27" s="277"/>
      <c r="FW27" s="282"/>
    </row>
    <row r="28" spans="1:179" ht="16.5" thickBot="1">
      <c r="A28" s="245"/>
      <c r="B28" s="316"/>
      <c r="C28" s="242">
        <f t="shared" si="17"/>
        <v>0</v>
      </c>
      <c r="D28" s="313"/>
      <c r="E28" s="319"/>
      <c r="F28" s="255">
        <f t="shared" si="27"/>
        <v>0</v>
      </c>
      <c r="G28" s="255">
        <f t="shared" si="19"/>
        <v>0</v>
      </c>
      <c r="H28" s="255">
        <f t="shared" si="20"/>
        <v>0</v>
      </c>
      <c r="I28" s="255">
        <f t="shared" si="21"/>
        <v>0</v>
      </c>
      <c r="J28" s="255">
        <f t="shared" si="22"/>
        <v>0</v>
      </c>
      <c r="K28" s="255">
        <f t="shared" si="23"/>
        <v>0</v>
      </c>
      <c r="L28" s="255">
        <f t="shared" si="24"/>
        <v>0</v>
      </c>
      <c r="M28" s="260">
        <f t="shared" si="25"/>
        <v>0</v>
      </c>
      <c r="N28" s="254">
        <f t="shared" si="28"/>
        <v>0</v>
      </c>
      <c r="O28" s="255">
        <f t="shared" si="29"/>
        <v>0</v>
      </c>
      <c r="P28" s="263">
        <f t="shared" si="30"/>
        <v>0</v>
      </c>
      <c r="Q28" s="300" t="e">
        <f t="shared" si="31"/>
        <v>#DIV/0!</v>
      </c>
      <c r="R28" s="267"/>
      <c r="S28" s="243"/>
      <c r="T28" s="267"/>
      <c r="U28" s="243"/>
      <c r="V28" s="267"/>
      <c r="W28" s="243"/>
      <c r="X28" s="267"/>
      <c r="Y28" s="277"/>
      <c r="Z28" s="282"/>
      <c r="AA28" s="276"/>
      <c r="AB28" s="243"/>
      <c r="AC28" s="267"/>
      <c r="AD28" s="243"/>
      <c r="AE28" s="267"/>
      <c r="AF28" s="243"/>
      <c r="AG28" s="267"/>
      <c r="AH28" s="277"/>
      <c r="AI28" s="282"/>
      <c r="AJ28" s="276"/>
      <c r="AK28" s="243"/>
      <c r="AL28" s="267"/>
      <c r="AM28" s="243"/>
      <c r="AN28" s="267"/>
      <c r="AO28" s="243"/>
      <c r="AP28" s="267"/>
      <c r="AQ28" s="277"/>
      <c r="AR28" s="282"/>
      <c r="AS28" s="276"/>
      <c r="AT28" s="243"/>
      <c r="AU28" s="267"/>
      <c r="AV28" s="243"/>
      <c r="AW28" s="267"/>
      <c r="AX28" s="243"/>
      <c r="AY28" s="267"/>
      <c r="AZ28" s="277"/>
      <c r="BA28" s="282"/>
      <c r="BB28" s="276"/>
      <c r="BC28" s="243"/>
      <c r="BD28" s="267"/>
      <c r="BE28" s="243"/>
      <c r="BF28" s="267"/>
      <c r="BG28" s="243"/>
      <c r="BH28" s="267"/>
      <c r="BI28" s="277"/>
      <c r="BJ28" s="282"/>
      <c r="BK28" s="276"/>
      <c r="BL28" s="243"/>
      <c r="BM28" s="267"/>
      <c r="BN28" s="243"/>
      <c r="BO28" s="267"/>
      <c r="BP28" s="243"/>
      <c r="BQ28" s="267"/>
      <c r="BR28" s="277"/>
      <c r="BS28" s="282"/>
      <c r="BT28" s="276"/>
      <c r="BU28" s="243"/>
      <c r="BV28" s="267"/>
      <c r="BW28" s="243"/>
      <c r="BX28" s="267"/>
      <c r="BY28" s="243"/>
      <c r="BZ28" s="267"/>
      <c r="CA28" s="277"/>
      <c r="CB28" s="282"/>
      <c r="CC28" s="276"/>
      <c r="CD28" s="243"/>
      <c r="CE28" s="267"/>
      <c r="CF28" s="243"/>
      <c r="CG28" s="267"/>
      <c r="CH28" s="243"/>
      <c r="CI28" s="267"/>
      <c r="CJ28" s="277"/>
      <c r="CK28" s="282"/>
      <c r="CL28" s="276"/>
      <c r="CM28" s="243"/>
      <c r="CN28" s="267"/>
      <c r="CO28" s="243"/>
      <c r="CP28" s="267"/>
      <c r="CQ28" s="243"/>
      <c r="CR28" s="267"/>
      <c r="CS28" s="277"/>
      <c r="CT28" s="282"/>
      <c r="CU28" s="276"/>
      <c r="CV28" s="243"/>
      <c r="CW28" s="267"/>
      <c r="CX28" s="243"/>
      <c r="CY28" s="267"/>
      <c r="CZ28" s="243"/>
      <c r="DA28" s="267"/>
      <c r="DB28" s="277"/>
      <c r="DC28" s="282"/>
      <c r="DD28" s="276"/>
      <c r="DE28" s="243"/>
      <c r="DF28" s="267"/>
      <c r="DG28" s="243"/>
      <c r="DH28" s="267"/>
      <c r="DI28" s="243"/>
      <c r="DJ28" s="267"/>
      <c r="DK28" s="277"/>
      <c r="DL28" s="282"/>
      <c r="DM28" s="276"/>
      <c r="DN28" s="243"/>
      <c r="DO28" s="267"/>
      <c r="DP28" s="243"/>
      <c r="DQ28" s="267"/>
      <c r="DR28" s="243"/>
      <c r="DS28" s="267"/>
      <c r="DT28" s="277"/>
      <c r="DU28" s="282"/>
      <c r="DV28" s="276"/>
      <c r="DW28" s="243"/>
      <c r="DX28" s="267"/>
      <c r="DY28" s="243"/>
      <c r="DZ28" s="267"/>
      <c r="EA28" s="243"/>
      <c r="EB28" s="267"/>
      <c r="EC28" s="277"/>
      <c r="ED28" s="282"/>
      <c r="EE28" s="276"/>
      <c r="EF28" s="243"/>
      <c r="EG28" s="267"/>
      <c r="EH28" s="243"/>
      <c r="EI28" s="267"/>
      <c r="EJ28" s="243"/>
      <c r="EK28" s="267"/>
      <c r="EL28" s="277"/>
      <c r="EM28" s="282"/>
      <c r="EN28" s="276"/>
      <c r="EO28" s="243"/>
      <c r="EP28" s="267"/>
      <c r="EQ28" s="243"/>
      <c r="ER28" s="267"/>
      <c r="ES28" s="243"/>
      <c r="ET28" s="267"/>
      <c r="EU28" s="277"/>
      <c r="EV28" s="282"/>
      <c r="EW28" s="276"/>
      <c r="EX28" s="243"/>
      <c r="EY28" s="267"/>
      <c r="EZ28" s="243"/>
      <c r="FA28" s="267"/>
      <c r="FB28" s="243"/>
      <c r="FC28" s="267"/>
      <c r="FD28" s="277"/>
      <c r="FE28" s="282"/>
      <c r="FF28" s="276"/>
      <c r="FG28" s="243"/>
      <c r="FH28" s="267"/>
      <c r="FI28" s="243"/>
      <c r="FJ28" s="267"/>
      <c r="FK28" s="243"/>
      <c r="FL28" s="267"/>
      <c r="FM28" s="277"/>
      <c r="FN28" s="282"/>
      <c r="FO28" s="276"/>
      <c r="FP28" s="243"/>
      <c r="FQ28" s="267"/>
      <c r="FR28" s="243"/>
      <c r="FS28" s="267"/>
      <c r="FT28" s="243"/>
      <c r="FU28" s="267"/>
      <c r="FV28" s="277"/>
      <c r="FW28" s="282"/>
    </row>
    <row r="29" spans="1:179" ht="15.75" customHeight="1">
      <c r="A29" s="247" t="s">
        <v>258</v>
      </c>
      <c r="B29" s="305"/>
      <c r="C29" s="305"/>
      <c r="D29" s="321"/>
      <c r="E29" s="308"/>
      <c r="F29" s="253">
        <f t="shared" si="27"/>
        <v>0</v>
      </c>
      <c r="G29" s="250">
        <f t="shared" si="19"/>
        <v>0</v>
      </c>
      <c r="H29" s="250">
        <f t="shared" si="20"/>
        <v>0</v>
      </c>
      <c r="I29" s="250">
        <f t="shared" si="21"/>
        <v>0</v>
      </c>
      <c r="J29" s="250">
        <f t="shared" si="22"/>
        <v>0</v>
      </c>
      <c r="K29" s="250">
        <f t="shared" si="23"/>
        <v>0</v>
      </c>
      <c r="L29" s="250">
        <f t="shared" si="24"/>
        <v>0</v>
      </c>
      <c r="M29" s="259">
        <f t="shared" si="25"/>
        <v>0</v>
      </c>
      <c r="N29" s="253">
        <f t="shared" si="28"/>
        <v>0</v>
      </c>
      <c r="O29" s="250">
        <f t="shared" si="29"/>
        <v>0</v>
      </c>
      <c r="P29" s="301"/>
      <c r="Q29" s="302"/>
      <c r="R29" s="267"/>
      <c r="S29" s="243"/>
      <c r="T29" s="267"/>
      <c r="U29" s="243"/>
      <c r="V29" s="267"/>
      <c r="W29" s="243"/>
      <c r="X29" s="267"/>
      <c r="Y29" s="277"/>
      <c r="Z29" s="282"/>
      <c r="AA29" s="276"/>
      <c r="AB29" s="243"/>
      <c r="AC29" s="267"/>
      <c r="AD29" s="243"/>
      <c r="AE29" s="267"/>
      <c r="AF29" s="243"/>
      <c r="AG29" s="267"/>
      <c r="AH29" s="277"/>
      <c r="AI29" s="282"/>
      <c r="AJ29" s="276"/>
      <c r="AK29" s="243"/>
      <c r="AL29" s="267"/>
      <c r="AM29" s="243"/>
      <c r="AN29" s="267"/>
      <c r="AO29" s="243"/>
      <c r="AP29" s="267"/>
      <c r="AQ29" s="277"/>
      <c r="AR29" s="282"/>
      <c r="AS29" s="276"/>
      <c r="AT29" s="243"/>
      <c r="AU29" s="267"/>
      <c r="AV29" s="243"/>
      <c r="AW29" s="267"/>
      <c r="AX29" s="243"/>
      <c r="AY29" s="267"/>
      <c r="AZ29" s="277"/>
      <c r="BA29" s="282"/>
      <c r="BB29" s="276"/>
      <c r="BC29" s="243"/>
      <c r="BD29" s="267"/>
      <c r="BE29" s="243"/>
      <c r="BF29" s="267"/>
      <c r="BG29" s="243"/>
      <c r="BH29" s="267"/>
      <c r="BI29" s="277"/>
      <c r="BJ29" s="282"/>
      <c r="BK29" s="276"/>
      <c r="BL29" s="243"/>
      <c r="BM29" s="267"/>
      <c r="BN29" s="243"/>
      <c r="BO29" s="267"/>
      <c r="BP29" s="243"/>
      <c r="BQ29" s="267"/>
      <c r="BR29" s="277"/>
      <c r="BS29" s="282"/>
      <c r="BT29" s="276"/>
      <c r="BU29" s="243"/>
      <c r="BV29" s="267"/>
      <c r="BW29" s="243"/>
      <c r="BX29" s="267"/>
      <c r="BY29" s="243"/>
      <c r="BZ29" s="267"/>
      <c r="CA29" s="277"/>
      <c r="CB29" s="282"/>
      <c r="CC29" s="276"/>
      <c r="CD29" s="243"/>
      <c r="CE29" s="267"/>
      <c r="CF29" s="243"/>
      <c r="CG29" s="267"/>
      <c r="CH29" s="243"/>
      <c r="CI29" s="267"/>
      <c r="CJ29" s="277"/>
      <c r="CK29" s="282"/>
      <c r="CL29" s="276"/>
      <c r="CM29" s="243"/>
      <c r="CN29" s="267"/>
      <c r="CO29" s="243"/>
      <c r="CP29" s="267"/>
      <c r="CQ29" s="243"/>
      <c r="CR29" s="267"/>
      <c r="CS29" s="277"/>
      <c r="CT29" s="282"/>
      <c r="CU29" s="276"/>
      <c r="CV29" s="243"/>
      <c r="CW29" s="267"/>
      <c r="CX29" s="243"/>
      <c r="CY29" s="267"/>
      <c r="CZ29" s="243"/>
      <c r="DA29" s="267"/>
      <c r="DB29" s="277"/>
      <c r="DC29" s="282"/>
      <c r="DD29" s="276"/>
      <c r="DE29" s="243"/>
      <c r="DF29" s="267"/>
      <c r="DG29" s="243"/>
      <c r="DH29" s="267"/>
      <c r="DI29" s="243"/>
      <c r="DJ29" s="267"/>
      <c r="DK29" s="277"/>
      <c r="DL29" s="282"/>
      <c r="DM29" s="276"/>
      <c r="DN29" s="243"/>
      <c r="DO29" s="267"/>
      <c r="DP29" s="243"/>
      <c r="DQ29" s="267"/>
      <c r="DR29" s="243"/>
      <c r="DS29" s="267"/>
      <c r="DT29" s="277"/>
      <c r="DU29" s="282"/>
      <c r="DV29" s="276"/>
      <c r="DW29" s="243"/>
      <c r="DX29" s="267"/>
      <c r="DY29" s="243"/>
      <c r="DZ29" s="267"/>
      <c r="EA29" s="243"/>
      <c r="EB29" s="267"/>
      <c r="EC29" s="277"/>
      <c r="ED29" s="282"/>
      <c r="EE29" s="276"/>
      <c r="EF29" s="243"/>
      <c r="EG29" s="267"/>
      <c r="EH29" s="243"/>
      <c r="EI29" s="267"/>
      <c r="EJ29" s="243"/>
      <c r="EK29" s="267"/>
      <c r="EL29" s="277"/>
      <c r="EM29" s="282"/>
      <c r="EN29" s="276"/>
      <c r="EO29" s="243"/>
      <c r="EP29" s="267"/>
      <c r="EQ29" s="243"/>
      <c r="ER29" s="267"/>
      <c r="ES29" s="243"/>
      <c r="ET29" s="267"/>
      <c r="EU29" s="277"/>
      <c r="EV29" s="282"/>
      <c r="EW29" s="276"/>
      <c r="EX29" s="243"/>
      <c r="EY29" s="267"/>
      <c r="EZ29" s="243"/>
      <c r="FA29" s="267"/>
      <c r="FB29" s="243"/>
      <c r="FC29" s="267"/>
      <c r="FD29" s="277"/>
      <c r="FE29" s="282"/>
      <c r="FF29" s="276"/>
      <c r="FG29" s="243"/>
      <c r="FH29" s="267"/>
      <c r="FI29" s="243"/>
      <c r="FJ29" s="267"/>
      <c r="FK29" s="243"/>
      <c r="FL29" s="267"/>
      <c r="FM29" s="277"/>
      <c r="FN29" s="282"/>
      <c r="FO29" s="276"/>
      <c r="FP29" s="243"/>
      <c r="FQ29" s="267"/>
      <c r="FR29" s="243"/>
      <c r="FS29" s="267"/>
      <c r="FT29" s="243"/>
      <c r="FU29" s="267"/>
      <c r="FV29" s="277"/>
      <c r="FW29" s="282"/>
    </row>
    <row r="30" spans="1:179" ht="15.75" customHeight="1">
      <c r="A30" s="245" t="s">
        <v>258</v>
      </c>
      <c r="B30" s="306"/>
      <c r="C30" s="306"/>
      <c r="D30" s="322"/>
      <c r="E30" s="309"/>
      <c r="F30" s="253">
        <f t="shared" si="27"/>
        <v>0</v>
      </c>
      <c r="G30" s="250">
        <f t="shared" si="19"/>
        <v>0</v>
      </c>
      <c r="H30" s="250">
        <f t="shared" si="20"/>
        <v>0</v>
      </c>
      <c r="I30" s="250">
        <f t="shared" si="21"/>
        <v>0</v>
      </c>
      <c r="J30" s="250">
        <f t="shared" si="22"/>
        <v>0</v>
      </c>
      <c r="K30" s="250">
        <f t="shared" si="23"/>
        <v>0</v>
      </c>
      <c r="L30" s="250">
        <f t="shared" si="24"/>
        <v>0</v>
      </c>
      <c r="M30" s="259">
        <f t="shared" si="25"/>
        <v>0</v>
      </c>
      <c r="N30" s="253">
        <f t="shared" si="28"/>
        <v>0</v>
      </c>
      <c r="O30" s="250">
        <f t="shared" si="29"/>
        <v>0</v>
      </c>
      <c r="P30" s="301"/>
      <c r="Q30" s="302"/>
      <c r="R30" s="267"/>
      <c r="S30" s="243"/>
      <c r="T30" s="267"/>
      <c r="U30" s="243"/>
      <c r="V30" s="267"/>
      <c r="W30" s="243"/>
      <c r="X30" s="267"/>
      <c r="Y30" s="277"/>
      <c r="Z30" s="282"/>
      <c r="AA30" s="276"/>
      <c r="AB30" s="243"/>
      <c r="AC30" s="267"/>
      <c r="AD30" s="243"/>
      <c r="AE30" s="267"/>
      <c r="AF30" s="243"/>
      <c r="AG30" s="267"/>
      <c r="AH30" s="277"/>
      <c r="AI30" s="282"/>
      <c r="AJ30" s="276"/>
      <c r="AK30" s="243"/>
      <c r="AL30" s="267"/>
      <c r="AM30" s="243"/>
      <c r="AN30" s="267"/>
      <c r="AO30" s="243"/>
      <c r="AP30" s="267"/>
      <c r="AQ30" s="277"/>
      <c r="AR30" s="282"/>
      <c r="AS30" s="276"/>
      <c r="AT30" s="243"/>
      <c r="AU30" s="267"/>
      <c r="AV30" s="243"/>
      <c r="AW30" s="267"/>
      <c r="AX30" s="243"/>
      <c r="AY30" s="267"/>
      <c r="AZ30" s="277"/>
      <c r="BA30" s="282"/>
      <c r="BB30" s="276"/>
      <c r="BC30" s="243"/>
      <c r="BD30" s="267"/>
      <c r="BE30" s="243"/>
      <c r="BF30" s="267"/>
      <c r="BG30" s="243"/>
      <c r="BH30" s="267"/>
      <c r="BI30" s="277"/>
      <c r="BJ30" s="282"/>
      <c r="BK30" s="276"/>
      <c r="BL30" s="243"/>
      <c r="BM30" s="267"/>
      <c r="BN30" s="243"/>
      <c r="BO30" s="267"/>
      <c r="BP30" s="243"/>
      <c r="BQ30" s="267"/>
      <c r="BR30" s="277"/>
      <c r="BS30" s="282"/>
      <c r="BT30" s="276"/>
      <c r="BU30" s="243"/>
      <c r="BV30" s="267"/>
      <c r="BW30" s="243"/>
      <c r="BX30" s="267"/>
      <c r="BY30" s="243"/>
      <c r="BZ30" s="267"/>
      <c r="CA30" s="277"/>
      <c r="CB30" s="282"/>
      <c r="CC30" s="276"/>
      <c r="CD30" s="243"/>
      <c r="CE30" s="267"/>
      <c r="CF30" s="243"/>
      <c r="CG30" s="267"/>
      <c r="CH30" s="243"/>
      <c r="CI30" s="267"/>
      <c r="CJ30" s="277"/>
      <c r="CK30" s="282"/>
      <c r="CL30" s="276"/>
      <c r="CM30" s="243"/>
      <c r="CN30" s="267"/>
      <c r="CO30" s="243"/>
      <c r="CP30" s="267"/>
      <c r="CQ30" s="243"/>
      <c r="CR30" s="267"/>
      <c r="CS30" s="277"/>
      <c r="CT30" s="282"/>
      <c r="CU30" s="276"/>
      <c r="CV30" s="243"/>
      <c r="CW30" s="267"/>
      <c r="CX30" s="243"/>
      <c r="CY30" s="267"/>
      <c r="CZ30" s="243"/>
      <c r="DA30" s="267"/>
      <c r="DB30" s="277"/>
      <c r="DC30" s="282"/>
      <c r="DD30" s="276"/>
      <c r="DE30" s="243"/>
      <c r="DF30" s="267"/>
      <c r="DG30" s="243"/>
      <c r="DH30" s="267"/>
      <c r="DI30" s="243"/>
      <c r="DJ30" s="267"/>
      <c r="DK30" s="277"/>
      <c r="DL30" s="282"/>
      <c r="DM30" s="276"/>
      <c r="DN30" s="243"/>
      <c r="DO30" s="267"/>
      <c r="DP30" s="243"/>
      <c r="DQ30" s="267"/>
      <c r="DR30" s="243"/>
      <c r="DS30" s="267"/>
      <c r="DT30" s="277"/>
      <c r="DU30" s="282"/>
      <c r="DV30" s="276"/>
      <c r="DW30" s="243"/>
      <c r="DX30" s="267"/>
      <c r="DY30" s="243"/>
      <c r="DZ30" s="267"/>
      <c r="EA30" s="243"/>
      <c r="EB30" s="267"/>
      <c r="EC30" s="277"/>
      <c r="ED30" s="282"/>
      <c r="EE30" s="276"/>
      <c r="EF30" s="243"/>
      <c r="EG30" s="267"/>
      <c r="EH30" s="243"/>
      <c r="EI30" s="267"/>
      <c r="EJ30" s="243"/>
      <c r="EK30" s="267"/>
      <c r="EL30" s="277"/>
      <c r="EM30" s="282"/>
      <c r="EN30" s="276"/>
      <c r="EO30" s="243"/>
      <c r="EP30" s="267"/>
      <c r="EQ30" s="243"/>
      <c r="ER30" s="267"/>
      <c r="ES30" s="243"/>
      <c r="ET30" s="267"/>
      <c r="EU30" s="277"/>
      <c r="EV30" s="282"/>
      <c r="EW30" s="276"/>
      <c r="EX30" s="243"/>
      <c r="EY30" s="267"/>
      <c r="EZ30" s="243"/>
      <c r="FA30" s="267"/>
      <c r="FB30" s="243"/>
      <c r="FC30" s="267"/>
      <c r="FD30" s="277"/>
      <c r="FE30" s="282"/>
      <c r="FF30" s="276"/>
      <c r="FG30" s="243"/>
      <c r="FH30" s="267"/>
      <c r="FI30" s="243"/>
      <c r="FJ30" s="267"/>
      <c r="FK30" s="243"/>
      <c r="FL30" s="267"/>
      <c r="FM30" s="277"/>
      <c r="FN30" s="282"/>
      <c r="FO30" s="276"/>
      <c r="FP30" s="243"/>
      <c r="FQ30" s="267"/>
      <c r="FR30" s="243"/>
      <c r="FS30" s="267"/>
      <c r="FT30" s="243"/>
      <c r="FU30" s="267"/>
      <c r="FV30" s="277"/>
      <c r="FW30" s="282"/>
    </row>
    <row r="31" spans="1:179" ht="18" customHeight="1">
      <c r="A31" s="245" t="s">
        <v>259</v>
      </c>
      <c r="B31" s="306"/>
      <c r="C31" s="306"/>
      <c r="D31" s="322"/>
      <c r="E31" s="309"/>
      <c r="F31" s="253">
        <f t="shared" si="27"/>
        <v>0</v>
      </c>
      <c r="G31" s="250">
        <f t="shared" si="19"/>
        <v>0</v>
      </c>
      <c r="H31" s="250">
        <f t="shared" si="20"/>
        <v>0</v>
      </c>
      <c r="I31" s="250">
        <f t="shared" si="21"/>
        <v>0</v>
      </c>
      <c r="J31" s="250">
        <f t="shared" si="22"/>
        <v>0</v>
      </c>
      <c r="K31" s="250">
        <f t="shared" si="23"/>
        <v>0</v>
      </c>
      <c r="L31" s="250">
        <f t="shared" si="24"/>
        <v>0</v>
      </c>
      <c r="M31" s="259">
        <f t="shared" si="25"/>
        <v>0</v>
      </c>
      <c r="N31" s="253">
        <f>+F31+H31+J31+L31</f>
        <v>0</v>
      </c>
      <c r="O31" s="250">
        <f>+G31+I31+K31+M31</f>
        <v>0</v>
      </c>
      <c r="P31" s="301"/>
      <c r="Q31" s="302"/>
      <c r="R31" s="267"/>
      <c r="S31" s="243"/>
      <c r="T31" s="267"/>
      <c r="U31" s="243"/>
      <c r="V31" s="267"/>
      <c r="W31" s="243"/>
      <c r="X31" s="267"/>
      <c r="Y31" s="277"/>
      <c r="Z31" s="282"/>
      <c r="AA31" s="276"/>
      <c r="AB31" s="243"/>
      <c r="AC31" s="267"/>
      <c r="AD31" s="243"/>
      <c r="AE31" s="267"/>
      <c r="AF31" s="243"/>
      <c r="AG31" s="267"/>
      <c r="AH31" s="277"/>
      <c r="AI31" s="282"/>
      <c r="AJ31" s="276"/>
      <c r="AK31" s="243"/>
      <c r="AL31" s="267"/>
      <c r="AM31" s="243"/>
      <c r="AN31" s="267"/>
      <c r="AO31" s="243"/>
      <c r="AP31" s="267"/>
      <c r="AQ31" s="277"/>
      <c r="AR31" s="282"/>
      <c r="AS31" s="276"/>
      <c r="AT31" s="243"/>
      <c r="AU31" s="267"/>
      <c r="AV31" s="243"/>
      <c r="AW31" s="267"/>
      <c r="AX31" s="243"/>
      <c r="AY31" s="267"/>
      <c r="AZ31" s="277"/>
      <c r="BA31" s="282"/>
      <c r="BB31" s="276"/>
      <c r="BC31" s="243"/>
      <c r="BD31" s="267"/>
      <c r="BE31" s="243"/>
      <c r="BF31" s="267"/>
      <c r="BG31" s="243"/>
      <c r="BH31" s="267"/>
      <c r="BI31" s="277"/>
      <c r="BJ31" s="282"/>
      <c r="BK31" s="276"/>
      <c r="BL31" s="243"/>
      <c r="BM31" s="267"/>
      <c r="BN31" s="243"/>
      <c r="BO31" s="267"/>
      <c r="BP31" s="243"/>
      <c r="BQ31" s="267"/>
      <c r="BR31" s="277"/>
      <c r="BS31" s="282"/>
      <c r="BT31" s="276"/>
      <c r="BU31" s="243"/>
      <c r="BV31" s="267"/>
      <c r="BW31" s="243"/>
      <c r="BX31" s="267"/>
      <c r="BY31" s="243"/>
      <c r="BZ31" s="267"/>
      <c r="CA31" s="277"/>
      <c r="CB31" s="282"/>
      <c r="CC31" s="276"/>
      <c r="CD31" s="243"/>
      <c r="CE31" s="267"/>
      <c r="CF31" s="243"/>
      <c r="CG31" s="267"/>
      <c r="CH31" s="243"/>
      <c r="CI31" s="267"/>
      <c r="CJ31" s="277"/>
      <c r="CK31" s="282"/>
      <c r="CL31" s="276"/>
      <c r="CM31" s="243"/>
      <c r="CN31" s="267"/>
      <c r="CO31" s="243"/>
      <c r="CP31" s="267"/>
      <c r="CQ31" s="243"/>
      <c r="CR31" s="267"/>
      <c r="CS31" s="277"/>
      <c r="CT31" s="282"/>
      <c r="CU31" s="276"/>
      <c r="CV31" s="243"/>
      <c r="CW31" s="267"/>
      <c r="CX31" s="243"/>
      <c r="CY31" s="267"/>
      <c r="CZ31" s="243"/>
      <c r="DA31" s="267"/>
      <c r="DB31" s="277"/>
      <c r="DC31" s="282"/>
      <c r="DD31" s="276"/>
      <c r="DE31" s="243"/>
      <c r="DF31" s="267"/>
      <c r="DG31" s="243"/>
      <c r="DH31" s="267"/>
      <c r="DI31" s="243"/>
      <c r="DJ31" s="267"/>
      <c r="DK31" s="277"/>
      <c r="DL31" s="282"/>
      <c r="DM31" s="276"/>
      <c r="DN31" s="243"/>
      <c r="DO31" s="267"/>
      <c r="DP31" s="243"/>
      <c r="DQ31" s="267"/>
      <c r="DR31" s="243"/>
      <c r="DS31" s="267"/>
      <c r="DT31" s="277"/>
      <c r="DU31" s="282"/>
      <c r="DV31" s="276"/>
      <c r="DW31" s="243"/>
      <c r="DX31" s="267"/>
      <c r="DY31" s="243"/>
      <c r="DZ31" s="267"/>
      <c r="EA31" s="243"/>
      <c r="EB31" s="267"/>
      <c r="EC31" s="277"/>
      <c r="ED31" s="282"/>
      <c r="EE31" s="276"/>
      <c r="EF31" s="243"/>
      <c r="EG31" s="267"/>
      <c r="EH31" s="243"/>
      <c r="EI31" s="267"/>
      <c r="EJ31" s="243"/>
      <c r="EK31" s="267"/>
      <c r="EL31" s="277"/>
      <c r="EM31" s="282"/>
      <c r="EN31" s="276"/>
      <c r="EO31" s="243"/>
      <c r="EP31" s="267"/>
      <c r="EQ31" s="243"/>
      <c r="ER31" s="267"/>
      <c r="ES31" s="243"/>
      <c r="ET31" s="267"/>
      <c r="EU31" s="277"/>
      <c r="EV31" s="282"/>
      <c r="EW31" s="276"/>
      <c r="EX31" s="243"/>
      <c r="EY31" s="267"/>
      <c r="EZ31" s="243"/>
      <c r="FA31" s="267"/>
      <c r="FB31" s="243"/>
      <c r="FC31" s="267"/>
      <c r="FD31" s="277"/>
      <c r="FE31" s="282"/>
      <c r="FF31" s="276"/>
      <c r="FG31" s="243"/>
      <c r="FH31" s="267"/>
      <c r="FI31" s="243"/>
      <c r="FJ31" s="267"/>
      <c r="FK31" s="243"/>
      <c r="FL31" s="267"/>
      <c r="FM31" s="277"/>
      <c r="FN31" s="282"/>
      <c r="FO31" s="276"/>
      <c r="FP31" s="243"/>
      <c r="FQ31" s="267"/>
      <c r="FR31" s="243"/>
      <c r="FS31" s="267"/>
      <c r="FT31" s="243"/>
      <c r="FU31" s="267"/>
      <c r="FV31" s="277"/>
      <c r="FW31" s="282"/>
    </row>
    <row r="32" spans="1:179" ht="18" customHeight="1" thickBot="1">
      <c r="A32" s="246" t="s">
        <v>260</v>
      </c>
      <c r="B32" s="307"/>
      <c r="C32" s="307"/>
      <c r="D32" s="323"/>
      <c r="E32" s="310"/>
      <c r="F32" s="253">
        <f t="shared" si="27"/>
        <v>0</v>
      </c>
      <c r="G32" s="250">
        <f t="shared" si="19"/>
        <v>0</v>
      </c>
      <c r="H32" s="250">
        <f t="shared" si="20"/>
        <v>0</v>
      </c>
      <c r="I32" s="250">
        <f t="shared" si="21"/>
        <v>0</v>
      </c>
      <c r="J32" s="250">
        <f t="shared" si="22"/>
        <v>0</v>
      </c>
      <c r="K32" s="250">
        <f t="shared" si="23"/>
        <v>0</v>
      </c>
      <c r="L32" s="250">
        <f t="shared" si="24"/>
        <v>0</v>
      </c>
      <c r="M32" s="259">
        <f t="shared" si="25"/>
        <v>0</v>
      </c>
      <c r="N32" s="253">
        <f>+F32+H32+J32+L32</f>
        <v>0</v>
      </c>
      <c r="O32" s="250">
        <f>+G32+I32+K32+M32</f>
        <v>0</v>
      </c>
      <c r="P32" s="303"/>
      <c r="Q32" s="304"/>
      <c r="R32" s="278"/>
      <c r="S32" s="249"/>
      <c r="T32" s="279"/>
      <c r="U32" s="249"/>
      <c r="V32" s="279"/>
      <c r="W32" s="249"/>
      <c r="X32" s="279"/>
      <c r="Y32" s="280"/>
      <c r="Z32" s="283"/>
      <c r="AA32" s="278"/>
      <c r="AB32" s="249"/>
      <c r="AC32" s="279"/>
      <c r="AD32" s="249"/>
      <c r="AE32" s="279"/>
      <c r="AF32" s="249"/>
      <c r="AG32" s="279"/>
      <c r="AH32" s="280"/>
      <c r="AI32" s="283"/>
      <c r="AJ32" s="278"/>
      <c r="AK32" s="249"/>
      <c r="AL32" s="279"/>
      <c r="AM32" s="249"/>
      <c r="AN32" s="279"/>
      <c r="AO32" s="249"/>
      <c r="AP32" s="279"/>
      <c r="AQ32" s="280"/>
      <c r="AR32" s="283"/>
      <c r="AS32" s="278"/>
      <c r="AT32" s="249"/>
      <c r="AU32" s="279"/>
      <c r="AV32" s="249"/>
      <c r="AW32" s="279"/>
      <c r="AX32" s="249"/>
      <c r="AY32" s="279"/>
      <c r="AZ32" s="280"/>
      <c r="BA32" s="283"/>
      <c r="BB32" s="278"/>
      <c r="BC32" s="249"/>
      <c r="BD32" s="279"/>
      <c r="BE32" s="249"/>
      <c r="BF32" s="279"/>
      <c r="BG32" s="249"/>
      <c r="BH32" s="279"/>
      <c r="BI32" s="280"/>
      <c r="BJ32" s="283"/>
      <c r="BK32" s="278"/>
      <c r="BL32" s="249"/>
      <c r="BM32" s="279"/>
      <c r="BN32" s="249"/>
      <c r="BO32" s="279"/>
      <c r="BP32" s="249"/>
      <c r="BQ32" s="279"/>
      <c r="BR32" s="280"/>
      <c r="BS32" s="283"/>
      <c r="BT32" s="278"/>
      <c r="BU32" s="249"/>
      <c r="BV32" s="279"/>
      <c r="BW32" s="249"/>
      <c r="BX32" s="279"/>
      <c r="BY32" s="249"/>
      <c r="BZ32" s="279"/>
      <c r="CA32" s="280"/>
      <c r="CB32" s="283"/>
      <c r="CC32" s="278"/>
      <c r="CD32" s="249"/>
      <c r="CE32" s="279"/>
      <c r="CF32" s="249"/>
      <c r="CG32" s="279"/>
      <c r="CH32" s="249"/>
      <c r="CI32" s="279"/>
      <c r="CJ32" s="280"/>
      <c r="CK32" s="283"/>
      <c r="CL32" s="278"/>
      <c r="CM32" s="249"/>
      <c r="CN32" s="279"/>
      <c r="CO32" s="249"/>
      <c r="CP32" s="279"/>
      <c r="CQ32" s="249"/>
      <c r="CR32" s="279"/>
      <c r="CS32" s="280"/>
      <c r="CT32" s="283"/>
      <c r="CU32" s="278"/>
      <c r="CV32" s="249"/>
      <c r="CW32" s="279"/>
      <c r="CX32" s="249"/>
      <c r="CY32" s="279"/>
      <c r="CZ32" s="249"/>
      <c r="DA32" s="279"/>
      <c r="DB32" s="280"/>
      <c r="DC32" s="283"/>
      <c r="DD32" s="278"/>
      <c r="DE32" s="249"/>
      <c r="DF32" s="279"/>
      <c r="DG32" s="249"/>
      <c r="DH32" s="279"/>
      <c r="DI32" s="249"/>
      <c r="DJ32" s="279"/>
      <c r="DK32" s="280"/>
      <c r="DL32" s="283"/>
      <c r="DM32" s="278"/>
      <c r="DN32" s="249"/>
      <c r="DO32" s="279"/>
      <c r="DP32" s="249"/>
      <c r="DQ32" s="279"/>
      <c r="DR32" s="249"/>
      <c r="DS32" s="279"/>
      <c r="DT32" s="280"/>
      <c r="DU32" s="283"/>
      <c r="DV32" s="278"/>
      <c r="DW32" s="249"/>
      <c r="DX32" s="279"/>
      <c r="DY32" s="249"/>
      <c r="DZ32" s="279"/>
      <c r="EA32" s="249"/>
      <c r="EB32" s="279"/>
      <c r="EC32" s="280"/>
      <c r="ED32" s="283"/>
      <c r="EE32" s="278"/>
      <c r="EF32" s="249"/>
      <c r="EG32" s="279"/>
      <c r="EH32" s="249"/>
      <c r="EI32" s="279"/>
      <c r="EJ32" s="249"/>
      <c r="EK32" s="279"/>
      <c r="EL32" s="280"/>
      <c r="EM32" s="283"/>
      <c r="EN32" s="278"/>
      <c r="EO32" s="249"/>
      <c r="EP32" s="279"/>
      <c r="EQ32" s="249"/>
      <c r="ER32" s="279"/>
      <c r="ES32" s="249"/>
      <c r="ET32" s="279"/>
      <c r="EU32" s="280"/>
      <c r="EV32" s="283"/>
      <c r="EW32" s="278"/>
      <c r="EX32" s="249"/>
      <c r="EY32" s="279"/>
      <c r="EZ32" s="249"/>
      <c r="FA32" s="279"/>
      <c r="FB32" s="249"/>
      <c r="FC32" s="279"/>
      <c r="FD32" s="280"/>
      <c r="FE32" s="283"/>
      <c r="FF32" s="278"/>
      <c r="FG32" s="249"/>
      <c r="FH32" s="279"/>
      <c r="FI32" s="249"/>
      <c r="FJ32" s="279"/>
      <c r="FK32" s="249"/>
      <c r="FL32" s="279"/>
      <c r="FM32" s="280"/>
      <c r="FN32" s="283"/>
      <c r="FO32" s="278"/>
      <c r="FP32" s="249"/>
      <c r="FQ32" s="279"/>
      <c r="FR32" s="249"/>
      <c r="FS32" s="279"/>
      <c r="FT32" s="249"/>
      <c r="FU32" s="279"/>
      <c r="FV32" s="280"/>
      <c r="FW32" s="283"/>
    </row>
    <row r="33" spans="1:179" ht="16.5" thickBot="1">
      <c r="A33" s="228" t="s">
        <v>323</v>
      </c>
      <c r="B33" s="240"/>
      <c r="C33" s="237"/>
      <c r="D33" s="237"/>
      <c r="E33" s="239"/>
      <c r="F33" s="264">
        <f aca="true" t="shared" si="32" ref="F33:P33">SUM(F21:F32)</f>
        <v>32</v>
      </c>
      <c r="G33" s="265">
        <f t="shared" si="32"/>
        <v>24</v>
      </c>
      <c r="H33" s="265">
        <f t="shared" si="32"/>
        <v>29</v>
      </c>
      <c r="I33" s="265">
        <f t="shared" si="32"/>
        <v>27</v>
      </c>
      <c r="J33" s="265">
        <f t="shared" si="32"/>
        <v>44</v>
      </c>
      <c r="K33" s="265">
        <f t="shared" si="32"/>
        <v>12</v>
      </c>
      <c r="L33" s="265">
        <f t="shared" si="32"/>
        <v>30</v>
      </c>
      <c r="M33" s="271">
        <f t="shared" si="32"/>
        <v>26</v>
      </c>
      <c r="N33" s="264">
        <f t="shared" si="32"/>
        <v>135</v>
      </c>
      <c r="O33" s="271">
        <f t="shared" si="32"/>
        <v>89</v>
      </c>
      <c r="P33" s="271">
        <f t="shared" si="32"/>
        <v>205</v>
      </c>
      <c r="Q33" s="272">
        <f>+SUM(N33*2+P33)/(N33+O33)</f>
        <v>2.1205357142857144</v>
      </c>
      <c r="R33" s="284"/>
      <c r="S33" s="285" t="str">
        <f>IF(SUM(R21:S32)=4," ","err")</f>
        <v> </v>
      </c>
      <c r="T33" s="286"/>
      <c r="U33" s="285" t="str">
        <f>IF(SUM(T21:U32)=4," ","err")</f>
        <v> </v>
      </c>
      <c r="V33" s="286"/>
      <c r="W33" s="285" t="str">
        <f>IF(SUM(V21:W32)=4," ","err")</f>
        <v> </v>
      </c>
      <c r="X33" s="286"/>
      <c r="Y33" s="285" t="str">
        <f>IF(SUM(X21:Y32)=4," ","err")</f>
        <v> </v>
      </c>
      <c r="Z33" s="287">
        <f>IF((SUM(R21:R32)+SUM(T21:T32)+SUM(V21:V32)+SUM(X21:X32))&gt;8,1,0)</f>
        <v>1</v>
      </c>
      <c r="AA33" s="284"/>
      <c r="AB33" s="285" t="str">
        <f>IF(SUM(AA21:AB32)=4," ","err")</f>
        <v> </v>
      </c>
      <c r="AC33" s="286"/>
      <c r="AD33" s="285" t="str">
        <f>IF(SUM(AC21:AD32)=4," ","err")</f>
        <v> </v>
      </c>
      <c r="AE33" s="286"/>
      <c r="AF33" s="285" t="str">
        <f>IF(SUM(AE21:AF32)=4," ","err")</f>
        <v> </v>
      </c>
      <c r="AG33" s="286"/>
      <c r="AH33" s="285" t="str">
        <f>IF(SUM(AG21:AH32)=4," ","err")</f>
        <v> </v>
      </c>
      <c r="AI33" s="287">
        <f>IF((SUM(AA21:AA32)+SUM(AC21:AC32)+SUM(AE21:AE32)+SUM(AG21:AG32))&gt;8,1,0)</f>
        <v>0</v>
      </c>
      <c r="AJ33" s="284"/>
      <c r="AK33" s="285" t="str">
        <f>IF(SUM(AJ21:AK32)=4," ","err")</f>
        <v> </v>
      </c>
      <c r="AL33" s="286"/>
      <c r="AM33" s="285" t="str">
        <f>IF(SUM(AL21:AM32)=4," ","err")</f>
        <v> </v>
      </c>
      <c r="AN33" s="286"/>
      <c r="AO33" s="285" t="str">
        <f>IF(SUM(AN21:AO32)=4," ","err")</f>
        <v> </v>
      </c>
      <c r="AP33" s="286"/>
      <c r="AQ33" s="285" t="str">
        <f>IF(SUM(AP21:AQ32)=4," ","err")</f>
        <v> </v>
      </c>
      <c r="AR33" s="287">
        <f>IF((SUM(AJ21:AJ32)+SUM(AL21:AL32)+SUM(AN21:AN32)+SUM(AP21:AP32))&gt;8,1,0)</f>
        <v>1</v>
      </c>
      <c r="AS33" s="284"/>
      <c r="AT33" s="285" t="str">
        <f>IF(SUM(AS21:AT32)=4," ","err")</f>
        <v> </v>
      </c>
      <c r="AU33" s="286"/>
      <c r="AV33" s="285" t="str">
        <f>IF(SUM(AU21:AV32)=4," ","err")</f>
        <v> </v>
      </c>
      <c r="AW33" s="286"/>
      <c r="AX33" s="285" t="str">
        <f>IF(SUM(AW21:AX32)=4," ","err")</f>
        <v> </v>
      </c>
      <c r="AY33" s="286"/>
      <c r="AZ33" s="285" t="str">
        <f>IF(SUM(AY21:AZ32)=4," ","err")</f>
        <v> </v>
      </c>
      <c r="BA33" s="287">
        <f>IF((SUM(AS21:AS32)+SUM(AU21:AU32)+SUM(AW21:AW32)+SUM(AY21:AY32))&gt;8,1,0)</f>
        <v>0</v>
      </c>
      <c r="BB33" s="284"/>
      <c r="BC33" s="285" t="str">
        <f>IF(SUM(BB21:BC32)=4," ","err")</f>
        <v> </v>
      </c>
      <c r="BD33" s="286"/>
      <c r="BE33" s="285" t="str">
        <f>IF(SUM(BD21:BE32)=4," ","err")</f>
        <v> </v>
      </c>
      <c r="BF33" s="286"/>
      <c r="BG33" s="285" t="str">
        <f>IF(SUM(BF21:BG32)=4," ","err")</f>
        <v> </v>
      </c>
      <c r="BH33" s="286"/>
      <c r="BI33" s="285" t="str">
        <f>IF(SUM(BH21:BI32)=4," ","err")</f>
        <v> </v>
      </c>
      <c r="BJ33" s="287">
        <f>IF((SUM(BB21:BB32)+SUM(BD21:BD32)+SUM(BF21:BF32)+SUM(BH21:BH32))&gt;8,1,0)</f>
        <v>1</v>
      </c>
      <c r="BK33" s="284"/>
      <c r="BL33" s="285" t="str">
        <f>IF(SUM(BK21:BL32)=4," ","err")</f>
        <v> </v>
      </c>
      <c r="BM33" s="286"/>
      <c r="BN33" s="285" t="str">
        <f>IF(SUM(BM21:BN32)=4," ","err")</f>
        <v> </v>
      </c>
      <c r="BO33" s="286"/>
      <c r="BP33" s="285" t="str">
        <f>IF(SUM(BO21:BP32)=4," ","err")</f>
        <v> </v>
      </c>
      <c r="BQ33" s="286"/>
      <c r="BR33" s="285" t="str">
        <f>IF(SUM(BQ21:BR32)=4," ","err")</f>
        <v> </v>
      </c>
      <c r="BS33" s="287">
        <f>IF((SUM(BK21:BK32)+SUM(BM21:BM32)+SUM(BO21:BO32)+SUM(BQ21:BQ32))&gt;8,1,0)</f>
        <v>1</v>
      </c>
      <c r="BT33" s="284"/>
      <c r="BU33" s="285" t="str">
        <f>IF(SUM(BT21:BU32)=4," ","err")</f>
        <v> </v>
      </c>
      <c r="BV33" s="286"/>
      <c r="BW33" s="285" t="str">
        <f>IF(SUM(BV21:BW32)=4," ","err")</f>
        <v> </v>
      </c>
      <c r="BX33" s="286"/>
      <c r="BY33" s="285" t="str">
        <f>IF(SUM(BX21:BY32)=4," ","err")</f>
        <v> </v>
      </c>
      <c r="BZ33" s="286"/>
      <c r="CA33" s="285" t="str">
        <f>IF(SUM(BZ21:CA32)=4," ","err")</f>
        <v> </v>
      </c>
      <c r="CB33" s="287">
        <f>IF((SUM(BT21:BT32)+SUM(BV21:BV32)+SUM(BX21:BX32)+SUM(BZ21:BZ32))&gt;8,1,0)</f>
        <v>1</v>
      </c>
      <c r="CC33" s="284"/>
      <c r="CD33" s="285" t="str">
        <f>IF(SUM(CC21:CD32)=4," ","err")</f>
        <v> </v>
      </c>
      <c r="CE33" s="286"/>
      <c r="CF33" s="285" t="str">
        <f>IF(SUM(CE21:CF32)=4," ","err")</f>
        <v> </v>
      </c>
      <c r="CG33" s="286"/>
      <c r="CH33" s="285" t="str">
        <f>IF(SUM(CG21:CH32)=4," ","err")</f>
        <v> </v>
      </c>
      <c r="CI33" s="286"/>
      <c r="CJ33" s="285" t="str">
        <f>IF(SUM(CI21:CJ32)=4," ","err")</f>
        <v> </v>
      </c>
      <c r="CK33" s="287">
        <f>IF((SUM(CC21:CC32)+SUM(CE21:CE32)+SUM(CG21:CG32)+SUM(CI21:CI32))&gt;8,1,0)</f>
        <v>1</v>
      </c>
      <c r="CL33" s="284"/>
      <c r="CM33" s="285" t="str">
        <f>IF(SUM(CL21:CM32)=4," ","err")</f>
        <v> </v>
      </c>
      <c r="CN33" s="286"/>
      <c r="CO33" s="285" t="str">
        <f>IF(SUM(CN21:CO32)=4," ","err")</f>
        <v> </v>
      </c>
      <c r="CP33" s="286"/>
      <c r="CQ33" s="285" t="str">
        <f>IF(SUM(CP21:CQ32)=4," ","err")</f>
        <v> </v>
      </c>
      <c r="CR33" s="286"/>
      <c r="CS33" s="285" t="str">
        <f>IF(SUM(CR21:CS32)=4," ","err")</f>
        <v> </v>
      </c>
      <c r="CT33" s="287">
        <f>IF((SUM(CL21:CL32)+SUM(CN21:CN32)+SUM(CP21:CP32)+SUM(CR21:CR32))&gt;8,1,0)</f>
        <v>1</v>
      </c>
      <c r="CU33" s="284"/>
      <c r="CV33" s="285" t="str">
        <f>IF(SUM(CU21:CV32)=4," ","err")</f>
        <v> </v>
      </c>
      <c r="CW33" s="286"/>
      <c r="CX33" s="285" t="str">
        <f>IF(SUM(CW21:CX32)=4," ","err")</f>
        <v> </v>
      </c>
      <c r="CY33" s="286"/>
      <c r="CZ33" s="285" t="str">
        <f>IF(SUM(CY21:CZ32)=4," ","err")</f>
        <v> </v>
      </c>
      <c r="DA33" s="286"/>
      <c r="DB33" s="285" t="str">
        <f>IF(SUM(DA21:DB32)=4," ","err")</f>
        <v> </v>
      </c>
      <c r="DC33" s="287">
        <f>IF((SUM(CU21:CU32)+SUM(CW21:CW32)+SUM(CY21:CY32)+SUM(DA21:DA32))&gt;8,1,0)</f>
        <v>0</v>
      </c>
      <c r="DD33" s="284"/>
      <c r="DE33" s="285" t="str">
        <f>IF(SUM(DD21:DE32)=4," ","err")</f>
        <v> </v>
      </c>
      <c r="DF33" s="286"/>
      <c r="DG33" s="285" t="str">
        <f>IF(SUM(DF21:DG32)=4," ","err")</f>
        <v> </v>
      </c>
      <c r="DH33" s="286"/>
      <c r="DI33" s="285" t="str">
        <f>IF(SUM(DH21:DI32)=4," ","err")</f>
        <v> </v>
      </c>
      <c r="DJ33" s="286"/>
      <c r="DK33" s="285" t="str">
        <f>IF(SUM(DJ21:DK32)=4," ","err")</f>
        <v> </v>
      </c>
      <c r="DL33" s="287">
        <f>IF((SUM(DD21:DD32)+SUM(DF21:DF32)+SUM(DH21:DH32)+SUM(DJ21:DJ32))&gt;8,1,0)</f>
        <v>1</v>
      </c>
      <c r="DM33" s="284"/>
      <c r="DN33" s="285" t="str">
        <f>IF(SUM(DM21:DN32)=4," ","err")</f>
        <v> </v>
      </c>
      <c r="DO33" s="286"/>
      <c r="DP33" s="285" t="str">
        <f>IF(SUM(DO21:DP32)=4," ","err")</f>
        <v> </v>
      </c>
      <c r="DQ33" s="286"/>
      <c r="DR33" s="285" t="str">
        <f>IF(SUM(DQ21:DR32)=4," ","err")</f>
        <v> </v>
      </c>
      <c r="DS33" s="286"/>
      <c r="DT33" s="285" t="str">
        <f>IF(SUM(DS21:DT32)=4," ","err")</f>
        <v> </v>
      </c>
      <c r="DU33" s="287">
        <f>IF((SUM(DM21:DM32)+SUM(DO21:DO32)+SUM(DQ21:DQ32)+SUM(DS21:DS32))&gt;8,1,0)</f>
        <v>1</v>
      </c>
      <c r="DV33" s="284"/>
      <c r="DW33" s="285" t="str">
        <f>IF(SUM(DV21:DW32)=4," ","err")</f>
        <v> </v>
      </c>
      <c r="DX33" s="286"/>
      <c r="DY33" s="285" t="str">
        <f>IF(SUM(DX21:DY32)=4," ","err")</f>
        <v> </v>
      </c>
      <c r="DZ33" s="286"/>
      <c r="EA33" s="285" t="str">
        <f>IF(SUM(DZ21:EA32)=4," ","err")</f>
        <v> </v>
      </c>
      <c r="EB33" s="286"/>
      <c r="EC33" s="285" t="str">
        <f>IF(SUM(EB21:EC32)=4," ","err")</f>
        <v> </v>
      </c>
      <c r="ED33" s="287">
        <f>IF((SUM(DV21:DV32)+SUM(DX21:DX32)+SUM(DZ21:DZ32)+SUM(EB21:EB32))&gt;8,1,0)</f>
        <v>1</v>
      </c>
      <c r="EE33" s="284"/>
      <c r="EF33" s="285" t="str">
        <f>IF(SUM(EE21:EF32)=4," ","err")</f>
        <v> </v>
      </c>
      <c r="EG33" s="286"/>
      <c r="EH33" s="285" t="str">
        <f>IF(SUM(EG21:EH32)=4," ","err")</f>
        <v> </v>
      </c>
      <c r="EI33" s="286"/>
      <c r="EJ33" s="285" t="str">
        <f>IF(SUM(EI21:EJ32)=4," ","err")</f>
        <v> </v>
      </c>
      <c r="EK33" s="286"/>
      <c r="EL33" s="285" t="str">
        <f>IF(SUM(EK21:EL32)=4," ","err")</f>
        <v> </v>
      </c>
      <c r="EM33" s="287">
        <f>IF((SUM(EE21:EE32)+SUM(EG21:EG32)+SUM(EI21:EI32)+SUM(EK21:EK32))&gt;8,1,0)</f>
        <v>0</v>
      </c>
      <c r="EN33" s="284"/>
      <c r="EO33" s="285" t="str">
        <f>IF(SUM(EN21:EO32)=4," ","err")</f>
        <v>err</v>
      </c>
      <c r="EP33" s="286"/>
      <c r="EQ33" s="285" t="str">
        <f>IF(SUM(EP21:EQ32)=4," ","err")</f>
        <v>err</v>
      </c>
      <c r="ER33" s="286"/>
      <c r="ES33" s="285" t="str">
        <f>IF(SUM(ER21:ES32)=4," ","err")</f>
        <v>err</v>
      </c>
      <c r="ET33" s="286"/>
      <c r="EU33" s="285" t="str">
        <f>IF(SUM(ET21:EU32)=4," ","err")</f>
        <v>err</v>
      </c>
      <c r="EV33" s="287">
        <f>IF((SUM(EN21:EN32)+SUM(EP21:EP32)+SUM(ER21:ER32)+SUM(ET21:ET32))&gt;8,1,0)</f>
        <v>0</v>
      </c>
      <c r="EW33" s="284"/>
      <c r="EX33" s="285" t="str">
        <f>IF(SUM(EW21:EX32)=4," ","err")</f>
        <v>err</v>
      </c>
      <c r="EY33" s="286"/>
      <c r="EZ33" s="285" t="str">
        <f>IF(SUM(EY21:EZ32)=4," ","err")</f>
        <v>err</v>
      </c>
      <c r="FA33" s="286"/>
      <c r="FB33" s="285" t="str">
        <f>IF(SUM(FA21:FB32)=4," ","err")</f>
        <v>err</v>
      </c>
      <c r="FC33" s="286"/>
      <c r="FD33" s="285" t="str">
        <f>IF(SUM(FC21:FD32)=4," ","err")</f>
        <v>err</v>
      </c>
      <c r="FE33" s="287">
        <f>IF((SUM(EW21:EW32)+SUM(EY21:EY32)+SUM(FA21:FA32)+SUM(FC21:FC32))&gt;8,1,0)</f>
        <v>0</v>
      </c>
      <c r="FF33" s="284"/>
      <c r="FG33" s="285" t="str">
        <f>IF(SUM(FF21:FG32)=4," ","err")</f>
        <v>err</v>
      </c>
      <c r="FH33" s="286"/>
      <c r="FI33" s="285" t="str">
        <f>IF(SUM(FH21:FI32)=4," ","err")</f>
        <v>err</v>
      </c>
      <c r="FJ33" s="286"/>
      <c r="FK33" s="285" t="str">
        <f>IF(SUM(FJ21:FK32)=4," ","err")</f>
        <v>err</v>
      </c>
      <c r="FL33" s="286"/>
      <c r="FM33" s="285" t="str">
        <f>IF(SUM(FL21:FM32)=4," ","err")</f>
        <v>err</v>
      </c>
      <c r="FN33" s="287">
        <f>IF((SUM(FF21:FF32)+SUM(FH21:FH32)+SUM(FJ21:FJ32)+SUM(FL21:FL32))&gt;8,1,0)</f>
        <v>0</v>
      </c>
      <c r="FO33" s="284"/>
      <c r="FP33" s="285" t="str">
        <f>IF(SUM(FO21:FP32)=4," ","err")</f>
        <v>err</v>
      </c>
      <c r="FQ33" s="286"/>
      <c r="FR33" s="285" t="str">
        <f>IF(SUM(FQ21:FR32)=4," ","err")</f>
        <v>err</v>
      </c>
      <c r="FS33" s="286"/>
      <c r="FT33" s="285" t="str">
        <f>IF(SUM(FS21:FT32)=4," ","err")</f>
        <v>err</v>
      </c>
      <c r="FU33" s="286"/>
      <c r="FV33" s="285" t="str">
        <f>IF(SUM(FU21:FV32)=4," ","err")</f>
        <v>err</v>
      </c>
      <c r="FW33" s="287">
        <f>IF((SUM(FO21:FO32)+SUM(FQ21:FQ32)+SUM(FS21:FS32)+SUM(FU21:FU32))&gt;8,1,0)</f>
        <v>0</v>
      </c>
    </row>
    <row r="34" ht="15">
      <c r="A34" s="228" t="s">
        <v>324</v>
      </c>
    </row>
    <row r="35" ht="15.75" thickBot="1"/>
    <row r="36" spans="1:179" ht="21" customHeight="1" thickBot="1">
      <c r="A36" s="328" t="s">
        <v>296</v>
      </c>
      <c r="B36" s="291"/>
      <c r="C36" s="292"/>
      <c r="D36" s="320"/>
      <c r="E36" s="355"/>
      <c r="F36" s="359"/>
      <c r="G36" s="359"/>
      <c r="H36" s="359"/>
      <c r="I36" s="359"/>
      <c r="J36" s="359"/>
      <c r="K36" s="359"/>
      <c r="L36" s="359"/>
      <c r="M36" s="359"/>
      <c r="N36" s="294"/>
      <c r="O36" s="294"/>
      <c r="P36" s="294"/>
      <c r="Q36" s="295"/>
      <c r="R36" s="576"/>
      <c r="S36" s="577"/>
      <c r="T36" s="577"/>
      <c r="U36" s="577"/>
      <c r="V36" s="577"/>
      <c r="W36" s="577"/>
      <c r="X36" s="577"/>
      <c r="Y36" s="577"/>
      <c r="Z36" s="578"/>
      <c r="AA36" s="576"/>
      <c r="AB36" s="577"/>
      <c r="AC36" s="577"/>
      <c r="AD36" s="577"/>
      <c r="AE36" s="577"/>
      <c r="AF36" s="577"/>
      <c r="AG36" s="577"/>
      <c r="AH36" s="577"/>
      <c r="AI36" s="578"/>
      <c r="AJ36" s="576"/>
      <c r="AK36" s="577"/>
      <c r="AL36" s="577"/>
      <c r="AM36" s="577"/>
      <c r="AN36" s="577"/>
      <c r="AO36" s="577"/>
      <c r="AP36" s="577"/>
      <c r="AQ36" s="577"/>
      <c r="AR36" s="578"/>
      <c r="AS36" s="576"/>
      <c r="AT36" s="577"/>
      <c r="AU36" s="577"/>
      <c r="AV36" s="577"/>
      <c r="AW36" s="577"/>
      <c r="AX36" s="577"/>
      <c r="AY36" s="577"/>
      <c r="AZ36" s="577"/>
      <c r="BA36" s="578"/>
      <c r="BB36" s="576"/>
      <c r="BC36" s="577"/>
      <c r="BD36" s="577"/>
      <c r="BE36" s="577"/>
      <c r="BF36" s="577"/>
      <c r="BG36" s="577"/>
      <c r="BH36" s="577"/>
      <c r="BI36" s="577"/>
      <c r="BJ36" s="578"/>
      <c r="BK36" s="576"/>
      <c r="BL36" s="577"/>
      <c r="BM36" s="577"/>
      <c r="BN36" s="577"/>
      <c r="BO36" s="577"/>
      <c r="BP36" s="577"/>
      <c r="BQ36" s="577"/>
      <c r="BR36" s="577"/>
      <c r="BS36" s="578"/>
      <c r="BT36" s="576"/>
      <c r="BU36" s="577"/>
      <c r="BV36" s="577"/>
      <c r="BW36" s="577"/>
      <c r="BX36" s="577"/>
      <c r="BY36" s="577"/>
      <c r="BZ36" s="577"/>
      <c r="CA36" s="577"/>
      <c r="CB36" s="578"/>
      <c r="CC36" s="576"/>
      <c r="CD36" s="577"/>
      <c r="CE36" s="577"/>
      <c r="CF36" s="577"/>
      <c r="CG36" s="577"/>
      <c r="CH36" s="577"/>
      <c r="CI36" s="577"/>
      <c r="CJ36" s="577"/>
      <c r="CK36" s="578"/>
      <c r="CL36" s="576"/>
      <c r="CM36" s="577"/>
      <c r="CN36" s="577"/>
      <c r="CO36" s="577"/>
      <c r="CP36" s="577"/>
      <c r="CQ36" s="577"/>
      <c r="CR36" s="577"/>
      <c r="CS36" s="577"/>
      <c r="CT36" s="578"/>
      <c r="CU36" s="576"/>
      <c r="CV36" s="577"/>
      <c r="CW36" s="577"/>
      <c r="CX36" s="577"/>
      <c r="CY36" s="577"/>
      <c r="CZ36" s="577"/>
      <c r="DA36" s="577"/>
      <c r="DB36" s="577"/>
      <c r="DC36" s="578"/>
      <c r="DD36" s="576"/>
      <c r="DE36" s="577"/>
      <c r="DF36" s="577"/>
      <c r="DG36" s="577"/>
      <c r="DH36" s="577"/>
      <c r="DI36" s="577"/>
      <c r="DJ36" s="577"/>
      <c r="DK36" s="577"/>
      <c r="DL36" s="578"/>
      <c r="DM36" s="576"/>
      <c r="DN36" s="577"/>
      <c r="DO36" s="577"/>
      <c r="DP36" s="577"/>
      <c r="DQ36" s="577"/>
      <c r="DR36" s="577"/>
      <c r="DS36" s="577"/>
      <c r="DT36" s="577"/>
      <c r="DU36" s="578"/>
      <c r="DV36" s="576"/>
      <c r="DW36" s="577"/>
      <c r="DX36" s="577"/>
      <c r="DY36" s="577"/>
      <c r="DZ36" s="577"/>
      <c r="EA36" s="577"/>
      <c r="EB36" s="577"/>
      <c r="EC36" s="577"/>
      <c r="ED36" s="578"/>
      <c r="EE36" s="576"/>
      <c r="EF36" s="577"/>
      <c r="EG36" s="577"/>
      <c r="EH36" s="577"/>
      <c r="EI36" s="577"/>
      <c r="EJ36" s="577"/>
      <c r="EK36" s="577"/>
      <c r="EL36" s="577"/>
      <c r="EM36" s="578"/>
      <c r="EN36" s="576"/>
      <c r="EO36" s="577"/>
      <c r="EP36" s="577"/>
      <c r="EQ36" s="577"/>
      <c r="ER36" s="577"/>
      <c r="ES36" s="577"/>
      <c r="ET36" s="577"/>
      <c r="EU36" s="577"/>
      <c r="EV36" s="578"/>
      <c r="EW36" s="576"/>
      <c r="EX36" s="577"/>
      <c r="EY36" s="577"/>
      <c r="EZ36" s="577"/>
      <c r="FA36" s="577"/>
      <c r="FB36" s="577"/>
      <c r="FC36" s="577"/>
      <c r="FD36" s="577"/>
      <c r="FE36" s="578"/>
      <c r="FF36" s="576"/>
      <c r="FG36" s="577"/>
      <c r="FH36" s="577"/>
      <c r="FI36" s="577"/>
      <c r="FJ36" s="577"/>
      <c r="FK36" s="577"/>
      <c r="FL36" s="577"/>
      <c r="FM36" s="577"/>
      <c r="FN36" s="578"/>
      <c r="FO36" s="576"/>
      <c r="FP36" s="577"/>
      <c r="FQ36" s="577"/>
      <c r="FR36" s="577"/>
      <c r="FS36" s="577"/>
      <c r="FT36" s="577"/>
      <c r="FU36" s="577"/>
      <c r="FV36" s="577"/>
      <c r="FW36" s="578"/>
    </row>
    <row r="37" spans="1:179" ht="15.75">
      <c r="A37" s="256" t="s">
        <v>263</v>
      </c>
      <c r="B37" s="314">
        <f aca="true" t="shared" si="33" ref="B37:B43">14*1.5</f>
        <v>21</v>
      </c>
      <c r="C37" s="244">
        <f aca="true" t="shared" si="34" ref="C37:C44">+N37+O37</f>
        <v>29</v>
      </c>
      <c r="D37" s="311">
        <v>0</v>
      </c>
      <c r="E37" s="317" t="str">
        <f aca="true" t="shared" si="35" ref="E37:E43">+IF(D37&lt;=0,"QUALIFIED","INELIGIBLE")</f>
        <v>QUALIFIED</v>
      </c>
      <c r="F37" s="252">
        <f>+R37+AA37+AJ37+AS37+BB37+BK37+BT37+CC37+CL37+CU37+DD37+DM37+DV37+EE37+EN37+EW37+FF37+FO37</f>
        <v>3</v>
      </c>
      <c r="G37" s="252">
        <f aca="true" t="shared" si="36" ref="G37:G48">+S37+AB37+AK37+AT37+BC37+BL37+BU37+CD37+CM37+CV37+DE37+DN37+DW37+EF37+EO37+EX37+FG37+FP37</f>
        <v>2</v>
      </c>
      <c r="H37" s="252">
        <f aca="true" t="shared" si="37" ref="H37:H48">+T37+AC37+AL37+AU37+BD37+BM37+BV37+CE37+CN37+CW37+DF37+DO37+DX37+EG37+EP37+EY37+FH37+FQ37</f>
        <v>4</v>
      </c>
      <c r="I37" s="252">
        <f aca="true" t="shared" si="38" ref="I37:I48">+U37+AD37+AM37+AV37+BE37+BN37+BW37+CF37+CO37+CX37+DG37+DP37+DY37+EH37+EQ37+EZ37+FI37+FR37</f>
        <v>6</v>
      </c>
      <c r="J37" s="252">
        <f aca="true" t="shared" si="39" ref="J37:J48">+V37+AE37+AN37+AW37+BF37+BO37+BX37+CG37+CP37+CY37+DH37+DQ37+DZ37+EI37+ER37+FA37+FJ37+FS37</f>
        <v>2</v>
      </c>
      <c r="K37" s="252">
        <f aca="true" t="shared" si="40" ref="K37:K48">+W37+AF37+AO37+AX37+BG37+BP37+BY37+CH37+CQ37+CZ37+DI37+DR37+EA37+EJ37+ES37+FB37+FK37+FT37</f>
        <v>3</v>
      </c>
      <c r="L37" s="252">
        <f aca="true" t="shared" si="41" ref="L37:L48">+X37+AG37+AP37+AY37+BH37+BQ37+BZ37+CI37+CR37+DA37+DJ37+DS37+EB37+EK37+ET37+FC37+FL37+FU37</f>
        <v>6</v>
      </c>
      <c r="M37" s="258">
        <f aca="true" t="shared" si="42" ref="M37:M48">+Y37+AH37+AQ37+AZ37+BI37+BR37+CA37+CJ37+CS37+DB37+DK37+DT37+EC37+EL37+EU37+FD37+FM37+FV37</f>
        <v>3</v>
      </c>
      <c r="N37" s="252">
        <f>+F37+H37+J37+L37</f>
        <v>15</v>
      </c>
      <c r="O37" s="252">
        <f>+G37+I37+K37+M37</f>
        <v>14</v>
      </c>
      <c r="P37" s="261">
        <f>+Z37+AI37+AR37+BA37+BJ37+BS37+CB37+CK37+CT37+DC37+DL37+DU37+ED37+EM37+EV37+FE37+FN37+FW37</f>
        <v>15</v>
      </c>
      <c r="Q37" s="298">
        <f>+SUM(N37*2+P37)/(N37+O37)</f>
        <v>1.5517241379310345</v>
      </c>
      <c r="R37" s="274">
        <v>0</v>
      </c>
      <c r="S37" s="248">
        <v>1</v>
      </c>
      <c r="T37" s="274">
        <v>0</v>
      </c>
      <c r="U37" s="248">
        <v>1</v>
      </c>
      <c r="V37" s="274">
        <v>0</v>
      </c>
      <c r="W37" s="248">
        <v>1</v>
      </c>
      <c r="X37" s="274">
        <v>0</v>
      </c>
      <c r="Y37" s="275">
        <v>0</v>
      </c>
      <c r="Z37" s="281">
        <v>3</v>
      </c>
      <c r="AA37" s="273">
        <v>0</v>
      </c>
      <c r="AB37" s="248">
        <v>1</v>
      </c>
      <c r="AC37" s="274">
        <v>0</v>
      </c>
      <c r="AD37" s="248">
        <v>1</v>
      </c>
      <c r="AE37" s="274">
        <v>0</v>
      </c>
      <c r="AF37" s="248">
        <v>0</v>
      </c>
      <c r="AG37" s="274">
        <v>1</v>
      </c>
      <c r="AH37" s="275">
        <v>0</v>
      </c>
      <c r="AI37" s="281">
        <v>0</v>
      </c>
      <c r="AJ37" s="273">
        <v>0</v>
      </c>
      <c r="AK37" s="248">
        <v>0</v>
      </c>
      <c r="AL37" s="274">
        <v>0</v>
      </c>
      <c r="AM37" s="248">
        <v>1</v>
      </c>
      <c r="AN37" s="274">
        <v>0</v>
      </c>
      <c r="AO37" s="248">
        <v>0</v>
      </c>
      <c r="AP37" s="274">
        <v>1</v>
      </c>
      <c r="AQ37" s="275">
        <v>0</v>
      </c>
      <c r="AR37" s="281">
        <v>0</v>
      </c>
      <c r="AS37" s="273"/>
      <c r="AT37" s="248"/>
      <c r="AU37" s="274"/>
      <c r="AV37" s="248"/>
      <c r="AW37" s="274"/>
      <c r="AX37" s="248"/>
      <c r="AY37" s="274"/>
      <c r="AZ37" s="275"/>
      <c r="BA37" s="281"/>
      <c r="BB37" s="273">
        <v>0</v>
      </c>
      <c r="BC37" s="248">
        <v>0</v>
      </c>
      <c r="BD37" s="274">
        <v>0</v>
      </c>
      <c r="BE37" s="248">
        <v>1</v>
      </c>
      <c r="BF37" s="274">
        <v>1</v>
      </c>
      <c r="BG37" s="248">
        <v>0</v>
      </c>
      <c r="BH37" s="274">
        <v>0</v>
      </c>
      <c r="BI37" s="275">
        <v>1</v>
      </c>
      <c r="BJ37" s="281">
        <v>3</v>
      </c>
      <c r="BK37" s="273">
        <v>0</v>
      </c>
      <c r="BL37" s="248">
        <v>0</v>
      </c>
      <c r="BM37" s="274">
        <v>1</v>
      </c>
      <c r="BN37" s="248">
        <v>0</v>
      </c>
      <c r="BO37" s="274">
        <v>0</v>
      </c>
      <c r="BP37" s="248">
        <v>0</v>
      </c>
      <c r="BQ37" s="274">
        <v>1</v>
      </c>
      <c r="BR37" s="275">
        <v>0</v>
      </c>
      <c r="BS37" s="281">
        <v>1</v>
      </c>
      <c r="BT37" s="273">
        <v>0</v>
      </c>
      <c r="BU37" s="248">
        <v>0</v>
      </c>
      <c r="BV37" s="274">
        <v>1</v>
      </c>
      <c r="BW37" s="248">
        <v>0</v>
      </c>
      <c r="BX37" s="274">
        <v>0</v>
      </c>
      <c r="BY37" s="248">
        <v>0</v>
      </c>
      <c r="BZ37" s="274">
        <v>1</v>
      </c>
      <c r="CA37" s="275">
        <v>0</v>
      </c>
      <c r="CB37" s="281">
        <v>1</v>
      </c>
      <c r="CC37" s="273">
        <v>0</v>
      </c>
      <c r="CD37" s="248">
        <v>0</v>
      </c>
      <c r="CE37" s="274">
        <v>0</v>
      </c>
      <c r="CF37" s="248">
        <v>1</v>
      </c>
      <c r="CG37" s="274">
        <v>1</v>
      </c>
      <c r="CH37" s="248">
        <v>0</v>
      </c>
      <c r="CI37" s="274">
        <v>0</v>
      </c>
      <c r="CJ37" s="275">
        <v>1</v>
      </c>
      <c r="CK37" s="281">
        <v>2</v>
      </c>
      <c r="CL37" s="273">
        <v>1</v>
      </c>
      <c r="CM37" s="248">
        <v>0</v>
      </c>
      <c r="CN37" s="274">
        <v>0</v>
      </c>
      <c r="CO37" s="248">
        <v>0</v>
      </c>
      <c r="CP37" s="274">
        <v>0</v>
      </c>
      <c r="CQ37" s="248">
        <v>1</v>
      </c>
      <c r="CR37" s="274">
        <v>1</v>
      </c>
      <c r="CS37" s="275">
        <v>0</v>
      </c>
      <c r="CT37" s="281">
        <v>2</v>
      </c>
      <c r="CU37" s="273">
        <v>0</v>
      </c>
      <c r="CV37" s="248">
        <v>0</v>
      </c>
      <c r="CW37" s="274">
        <v>1</v>
      </c>
      <c r="CX37" s="248">
        <v>0</v>
      </c>
      <c r="CY37" s="274">
        <v>0</v>
      </c>
      <c r="CZ37" s="248">
        <v>0</v>
      </c>
      <c r="DA37" s="274">
        <v>1</v>
      </c>
      <c r="DB37" s="275">
        <v>0</v>
      </c>
      <c r="DC37" s="281">
        <v>2</v>
      </c>
      <c r="DD37" s="273">
        <v>1</v>
      </c>
      <c r="DE37" s="248">
        <v>0</v>
      </c>
      <c r="DF37" s="274">
        <v>0</v>
      </c>
      <c r="DG37" s="248">
        <v>1</v>
      </c>
      <c r="DH37" s="274">
        <v>0</v>
      </c>
      <c r="DI37" s="248">
        <v>1</v>
      </c>
      <c r="DJ37" s="274">
        <v>0</v>
      </c>
      <c r="DK37" s="275">
        <v>0</v>
      </c>
      <c r="DL37" s="281">
        <v>0</v>
      </c>
      <c r="DM37" s="273"/>
      <c r="DN37" s="248"/>
      <c r="DO37" s="274"/>
      <c r="DP37" s="248"/>
      <c r="DQ37" s="274"/>
      <c r="DR37" s="248"/>
      <c r="DS37" s="274"/>
      <c r="DT37" s="275"/>
      <c r="DU37" s="281"/>
      <c r="DV37" s="273">
        <v>1</v>
      </c>
      <c r="DW37" s="248">
        <v>0</v>
      </c>
      <c r="DX37" s="274">
        <v>1</v>
      </c>
      <c r="DY37" s="248">
        <v>0</v>
      </c>
      <c r="DZ37" s="274">
        <v>0</v>
      </c>
      <c r="EA37" s="248">
        <v>0</v>
      </c>
      <c r="EB37" s="274">
        <v>0</v>
      </c>
      <c r="EC37" s="275">
        <v>1</v>
      </c>
      <c r="ED37" s="281">
        <v>1</v>
      </c>
      <c r="EE37" s="273"/>
      <c r="EF37" s="248"/>
      <c r="EG37" s="274"/>
      <c r="EH37" s="248"/>
      <c r="EI37" s="274"/>
      <c r="EJ37" s="248"/>
      <c r="EK37" s="274"/>
      <c r="EL37" s="275"/>
      <c r="EM37" s="281"/>
      <c r="EN37" s="273"/>
      <c r="EO37" s="248"/>
      <c r="EP37" s="274"/>
      <c r="EQ37" s="248"/>
      <c r="ER37" s="274"/>
      <c r="ES37" s="248"/>
      <c r="ET37" s="274"/>
      <c r="EU37" s="275"/>
      <c r="EV37" s="281"/>
      <c r="EW37" s="273"/>
      <c r="EX37" s="248"/>
      <c r="EY37" s="274"/>
      <c r="EZ37" s="248"/>
      <c r="FA37" s="274"/>
      <c r="FB37" s="248"/>
      <c r="FC37" s="274"/>
      <c r="FD37" s="275"/>
      <c r="FE37" s="281"/>
      <c r="FF37" s="273"/>
      <c r="FG37" s="248"/>
      <c r="FH37" s="274"/>
      <c r="FI37" s="248"/>
      <c r="FJ37" s="274"/>
      <c r="FK37" s="248"/>
      <c r="FL37" s="274"/>
      <c r="FM37" s="275"/>
      <c r="FN37" s="281"/>
      <c r="FO37" s="273"/>
      <c r="FP37" s="248"/>
      <c r="FQ37" s="274"/>
      <c r="FR37" s="248"/>
      <c r="FS37" s="274"/>
      <c r="FT37" s="248"/>
      <c r="FU37" s="274"/>
      <c r="FV37" s="275"/>
      <c r="FW37" s="281"/>
    </row>
    <row r="38" spans="1:179" ht="15.75">
      <c r="A38" s="245" t="s">
        <v>213</v>
      </c>
      <c r="B38" s="315">
        <f t="shared" si="33"/>
        <v>21</v>
      </c>
      <c r="C38" s="242">
        <f t="shared" si="34"/>
        <v>38</v>
      </c>
      <c r="D38" s="312">
        <v>0</v>
      </c>
      <c r="E38" s="318" t="str">
        <f t="shared" si="35"/>
        <v>QUALIFIED</v>
      </c>
      <c r="F38" s="250">
        <f>+R38+AA38+AJ38+AS38+BB38+BK38+BT38+CC38+CL38+CU38+DD38+DM38+DV38+EE38+EN38+EW38+FF38+FO38</f>
        <v>9</v>
      </c>
      <c r="G38" s="250">
        <f t="shared" si="36"/>
        <v>2</v>
      </c>
      <c r="H38" s="250">
        <f t="shared" si="37"/>
        <v>7</v>
      </c>
      <c r="I38" s="250">
        <f t="shared" si="38"/>
        <v>3</v>
      </c>
      <c r="J38" s="250">
        <f t="shared" si="39"/>
        <v>6</v>
      </c>
      <c r="K38" s="250">
        <f t="shared" si="40"/>
        <v>3</v>
      </c>
      <c r="L38" s="250">
        <f t="shared" si="41"/>
        <v>3</v>
      </c>
      <c r="M38" s="259">
        <f t="shared" si="42"/>
        <v>5</v>
      </c>
      <c r="N38" s="250">
        <f aca="true" t="shared" si="43" ref="N38:N46">+F38+H38+J38+L38</f>
        <v>25</v>
      </c>
      <c r="O38" s="250">
        <f aca="true" t="shared" si="44" ref="O38:O46">+G38+I38+K38+M38</f>
        <v>13</v>
      </c>
      <c r="P38" s="262">
        <f aca="true" t="shared" si="45" ref="P38:P44">+Z38+AI38+AR38+BA38+BJ38+BS38+CB38+CK38+CT38+DC38+DL38+DU38+ED38+EM38+EV38+FE38+FN38+FW38</f>
        <v>45</v>
      </c>
      <c r="Q38" s="299">
        <f aca="true" t="shared" si="46" ref="Q38:Q44">+SUM(N38*2+P38)/(N38+O38)</f>
        <v>2.5</v>
      </c>
      <c r="R38" s="267"/>
      <c r="S38" s="243"/>
      <c r="T38" s="267"/>
      <c r="U38" s="243"/>
      <c r="V38" s="267"/>
      <c r="W38" s="243"/>
      <c r="X38" s="267"/>
      <c r="Y38" s="277"/>
      <c r="Z38" s="282"/>
      <c r="AA38" s="276">
        <v>1</v>
      </c>
      <c r="AB38" s="243">
        <v>0</v>
      </c>
      <c r="AC38" s="267">
        <v>1</v>
      </c>
      <c r="AD38" s="243">
        <v>0</v>
      </c>
      <c r="AE38" s="267">
        <v>0</v>
      </c>
      <c r="AF38" s="243">
        <v>1</v>
      </c>
      <c r="AG38" s="267">
        <v>1</v>
      </c>
      <c r="AH38" s="277">
        <v>0</v>
      </c>
      <c r="AI38" s="282">
        <v>7</v>
      </c>
      <c r="AJ38" s="276">
        <v>1</v>
      </c>
      <c r="AK38" s="243">
        <v>0</v>
      </c>
      <c r="AL38" s="267">
        <v>1</v>
      </c>
      <c r="AM38" s="243">
        <v>0</v>
      </c>
      <c r="AN38" s="267">
        <v>0</v>
      </c>
      <c r="AO38" s="243">
        <v>0</v>
      </c>
      <c r="AP38" s="267">
        <v>0</v>
      </c>
      <c r="AQ38" s="277">
        <v>0</v>
      </c>
      <c r="AR38" s="282">
        <v>4</v>
      </c>
      <c r="AS38" s="276">
        <v>1</v>
      </c>
      <c r="AT38" s="243">
        <v>0</v>
      </c>
      <c r="AU38" s="267">
        <v>1</v>
      </c>
      <c r="AV38" s="243">
        <v>0</v>
      </c>
      <c r="AW38" s="267">
        <v>1</v>
      </c>
      <c r="AX38" s="243">
        <v>0</v>
      </c>
      <c r="AY38" s="267">
        <v>0</v>
      </c>
      <c r="AZ38" s="277">
        <v>1</v>
      </c>
      <c r="BA38" s="282">
        <v>4</v>
      </c>
      <c r="BB38" s="276">
        <v>0</v>
      </c>
      <c r="BC38" s="243">
        <v>1</v>
      </c>
      <c r="BD38" s="267">
        <v>1</v>
      </c>
      <c r="BE38" s="243">
        <v>0</v>
      </c>
      <c r="BF38" s="267">
        <v>1</v>
      </c>
      <c r="BG38" s="243">
        <v>0</v>
      </c>
      <c r="BH38" s="267">
        <v>0</v>
      </c>
      <c r="BI38" s="277">
        <v>0</v>
      </c>
      <c r="BJ38" s="282">
        <v>4</v>
      </c>
      <c r="BK38" s="276">
        <v>0</v>
      </c>
      <c r="BL38" s="243">
        <v>1</v>
      </c>
      <c r="BM38" s="267">
        <v>0</v>
      </c>
      <c r="BN38" s="243">
        <v>0</v>
      </c>
      <c r="BO38" s="267">
        <v>0</v>
      </c>
      <c r="BP38" s="243">
        <v>0</v>
      </c>
      <c r="BQ38" s="267">
        <v>0</v>
      </c>
      <c r="BR38" s="277">
        <v>0</v>
      </c>
      <c r="BS38" s="282">
        <v>0</v>
      </c>
      <c r="BT38" s="276">
        <v>1</v>
      </c>
      <c r="BU38" s="243">
        <v>0</v>
      </c>
      <c r="BV38" s="267">
        <v>0</v>
      </c>
      <c r="BW38" s="243">
        <v>0</v>
      </c>
      <c r="BX38" s="267">
        <v>1</v>
      </c>
      <c r="BY38" s="243">
        <v>0</v>
      </c>
      <c r="BZ38" s="267">
        <v>1</v>
      </c>
      <c r="CA38" s="277">
        <v>0</v>
      </c>
      <c r="CB38" s="282">
        <v>1</v>
      </c>
      <c r="CC38" s="276">
        <v>1</v>
      </c>
      <c r="CD38" s="243">
        <v>0</v>
      </c>
      <c r="CE38" s="267">
        <v>1</v>
      </c>
      <c r="CF38" s="243">
        <v>0</v>
      </c>
      <c r="CG38" s="267">
        <v>1</v>
      </c>
      <c r="CH38" s="243">
        <v>0</v>
      </c>
      <c r="CI38" s="267">
        <v>0</v>
      </c>
      <c r="CJ38" s="277">
        <v>1</v>
      </c>
      <c r="CK38" s="282">
        <v>8</v>
      </c>
      <c r="CL38" s="276"/>
      <c r="CM38" s="243"/>
      <c r="CN38" s="267"/>
      <c r="CO38" s="243"/>
      <c r="CP38" s="267"/>
      <c r="CQ38" s="243"/>
      <c r="CR38" s="267"/>
      <c r="CS38" s="277"/>
      <c r="CT38" s="282"/>
      <c r="CU38" s="276">
        <v>1</v>
      </c>
      <c r="CV38" s="243">
        <v>0</v>
      </c>
      <c r="CW38" s="267">
        <v>0</v>
      </c>
      <c r="CX38" s="243">
        <v>1</v>
      </c>
      <c r="CY38" s="267">
        <v>0</v>
      </c>
      <c r="CZ38" s="243">
        <v>1</v>
      </c>
      <c r="DA38" s="267">
        <v>0</v>
      </c>
      <c r="DB38" s="277">
        <v>1</v>
      </c>
      <c r="DC38" s="282">
        <v>2</v>
      </c>
      <c r="DD38" s="276">
        <v>0</v>
      </c>
      <c r="DE38" s="243">
        <v>0</v>
      </c>
      <c r="DF38" s="267">
        <v>0</v>
      </c>
      <c r="DG38" s="243">
        <v>1</v>
      </c>
      <c r="DH38" s="267">
        <v>0</v>
      </c>
      <c r="DI38" s="243">
        <v>1</v>
      </c>
      <c r="DJ38" s="267">
        <v>0</v>
      </c>
      <c r="DK38" s="277">
        <v>1</v>
      </c>
      <c r="DL38" s="282">
        <v>6</v>
      </c>
      <c r="DM38" s="276">
        <v>1</v>
      </c>
      <c r="DN38" s="243">
        <v>0</v>
      </c>
      <c r="DO38" s="267">
        <v>1</v>
      </c>
      <c r="DP38" s="243">
        <v>0</v>
      </c>
      <c r="DQ38" s="267">
        <v>0</v>
      </c>
      <c r="DR38" s="243">
        <v>0</v>
      </c>
      <c r="DS38" s="267">
        <v>0</v>
      </c>
      <c r="DT38" s="277">
        <v>0</v>
      </c>
      <c r="DU38" s="282">
        <v>3</v>
      </c>
      <c r="DV38" s="276">
        <v>1</v>
      </c>
      <c r="DW38" s="243">
        <v>0</v>
      </c>
      <c r="DX38" s="267">
        <v>1</v>
      </c>
      <c r="DY38" s="243">
        <v>0</v>
      </c>
      <c r="DZ38" s="267">
        <v>1</v>
      </c>
      <c r="EA38" s="243">
        <v>0</v>
      </c>
      <c r="EB38" s="267">
        <v>1</v>
      </c>
      <c r="EC38" s="277">
        <v>0</v>
      </c>
      <c r="ED38" s="282">
        <v>4</v>
      </c>
      <c r="EE38" s="276">
        <v>1</v>
      </c>
      <c r="EF38" s="243">
        <v>0</v>
      </c>
      <c r="EG38" s="267">
        <v>0</v>
      </c>
      <c r="EH38" s="243">
        <v>1</v>
      </c>
      <c r="EI38" s="267">
        <v>1</v>
      </c>
      <c r="EJ38" s="243">
        <v>0</v>
      </c>
      <c r="EK38" s="267">
        <v>0</v>
      </c>
      <c r="EL38" s="277">
        <v>1</v>
      </c>
      <c r="EM38" s="282">
        <v>2</v>
      </c>
      <c r="EN38" s="276"/>
      <c r="EO38" s="243"/>
      <c r="EP38" s="267"/>
      <c r="EQ38" s="243"/>
      <c r="ER38" s="267"/>
      <c r="ES38" s="243"/>
      <c r="ET38" s="267"/>
      <c r="EU38" s="277"/>
      <c r="EV38" s="282"/>
      <c r="EW38" s="276"/>
      <c r="EX38" s="243"/>
      <c r="EY38" s="267"/>
      <c r="EZ38" s="243"/>
      <c r="FA38" s="267"/>
      <c r="FB38" s="243"/>
      <c r="FC38" s="267"/>
      <c r="FD38" s="277"/>
      <c r="FE38" s="282"/>
      <c r="FF38" s="276"/>
      <c r="FG38" s="243"/>
      <c r="FH38" s="267"/>
      <c r="FI38" s="243"/>
      <c r="FJ38" s="267"/>
      <c r="FK38" s="243"/>
      <c r="FL38" s="267"/>
      <c r="FM38" s="277"/>
      <c r="FN38" s="282"/>
      <c r="FO38" s="276"/>
      <c r="FP38" s="243"/>
      <c r="FQ38" s="267"/>
      <c r="FR38" s="243"/>
      <c r="FS38" s="267"/>
      <c r="FT38" s="243"/>
      <c r="FU38" s="267"/>
      <c r="FV38" s="277"/>
      <c r="FW38" s="282"/>
    </row>
    <row r="39" spans="1:179" ht="15.75">
      <c r="A39" s="245" t="s">
        <v>262</v>
      </c>
      <c r="B39" s="315">
        <f t="shared" si="33"/>
        <v>21</v>
      </c>
      <c r="C39" s="242">
        <f t="shared" si="34"/>
        <v>39</v>
      </c>
      <c r="D39" s="312">
        <v>0</v>
      </c>
      <c r="E39" s="318" t="str">
        <f t="shared" si="35"/>
        <v>QUALIFIED</v>
      </c>
      <c r="F39" s="250">
        <f aca="true" t="shared" si="47" ref="F39:F48">+R39+AA39+AJ39+AS39+BB39+BK39+BT39+CC39+CL39+CU39+DD39+DM39+DV39+EE39+EN39+EW39+FF39+FO39</f>
        <v>5</v>
      </c>
      <c r="G39" s="250">
        <f t="shared" si="36"/>
        <v>4</v>
      </c>
      <c r="H39" s="250">
        <f t="shared" si="37"/>
        <v>8</v>
      </c>
      <c r="I39" s="250">
        <f t="shared" si="38"/>
        <v>3</v>
      </c>
      <c r="J39" s="250">
        <f t="shared" si="39"/>
        <v>4</v>
      </c>
      <c r="K39" s="250">
        <f t="shared" si="40"/>
        <v>4</v>
      </c>
      <c r="L39" s="250">
        <f t="shared" si="41"/>
        <v>3</v>
      </c>
      <c r="M39" s="259">
        <f t="shared" si="42"/>
        <v>8</v>
      </c>
      <c r="N39" s="250">
        <f t="shared" si="43"/>
        <v>20</v>
      </c>
      <c r="O39" s="250">
        <f t="shared" si="44"/>
        <v>19</v>
      </c>
      <c r="P39" s="262">
        <f t="shared" si="45"/>
        <v>31</v>
      </c>
      <c r="Q39" s="299">
        <f t="shared" si="46"/>
        <v>1.8205128205128205</v>
      </c>
      <c r="R39" s="267">
        <v>0</v>
      </c>
      <c r="S39" s="243">
        <v>1</v>
      </c>
      <c r="T39" s="267">
        <v>1</v>
      </c>
      <c r="U39" s="243">
        <v>0</v>
      </c>
      <c r="V39" s="267">
        <v>0</v>
      </c>
      <c r="W39" s="243">
        <v>1</v>
      </c>
      <c r="X39" s="267">
        <v>0</v>
      </c>
      <c r="Y39" s="277">
        <v>1</v>
      </c>
      <c r="Z39" s="282">
        <v>5</v>
      </c>
      <c r="AA39" s="276">
        <v>0</v>
      </c>
      <c r="AB39" s="243">
        <v>1</v>
      </c>
      <c r="AC39" s="267">
        <v>1</v>
      </c>
      <c r="AD39" s="243">
        <v>0</v>
      </c>
      <c r="AE39" s="267">
        <v>0</v>
      </c>
      <c r="AF39" s="243">
        <v>1</v>
      </c>
      <c r="AG39" s="267">
        <v>1</v>
      </c>
      <c r="AH39" s="277">
        <v>0</v>
      </c>
      <c r="AI39" s="282">
        <v>2</v>
      </c>
      <c r="AJ39" s="276">
        <v>1</v>
      </c>
      <c r="AK39" s="243">
        <v>0</v>
      </c>
      <c r="AL39" s="267">
        <v>1</v>
      </c>
      <c r="AM39" s="243">
        <v>0</v>
      </c>
      <c r="AN39" s="267">
        <v>0</v>
      </c>
      <c r="AO39" s="243">
        <v>0</v>
      </c>
      <c r="AP39" s="267">
        <v>0</v>
      </c>
      <c r="AQ39" s="277">
        <v>1</v>
      </c>
      <c r="AR39" s="282">
        <v>1</v>
      </c>
      <c r="AS39" s="276"/>
      <c r="AT39" s="243"/>
      <c r="AU39" s="267"/>
      <c r="AV39" s="243"/>
      <c r="AW39" s="267"/>
      <c r="AX39" s="243"/>
      <c r="AY39" s="267"/>
      <c r="AZ39" s="277"/>
      <c r="BA39" s="282"/>
      <c r="BB39" s="276"/>
      <c r="BC39" s="243"/>
      <c r="BD39" s="267"/>
      <c r="BE39" s="243"/>
      <c r="BF39" s="267"/>
      <c r="BG39" s="243"/>
      <c r="BH39" s="267"/>
      <c r="BI39" s="277"/>
      <c r="BJ39" s="282"/>
      <c r="BK39" s="276">
        <v>0</v>
      </c>
      <c r="BL39" s="243">
        <v>0</v>
      </c>
      <c r="BM39" s="267">
        <v>1</v>
      </c>
      <c r="BN39" s="243">
        <v>0</v>
      </c>
      <c r="BO39" s="267">
        <v>1</v>
      </c>
      <c r="BP39" s="243">
        <v>0</v>
      </c>
      <c r="BQ39" s="267">
        <v>1</v>
      </c>
      <c r="BR39" s="277">
        <v>0</v>
      </c>
      <c r="BS39" s="282">
        <v>3</v>
      </c>
      <c r="BT39" s="276">
        <v>1</v>
      </c>
      <c r="BU39" s="243">
        <v>0</v>
      </c>
      <c r="BV39" s="267">
        <v>0</v>
      </c>
      <c r="BW39" s="243">
        <v>0</v>
      </c>
      <c r="BX39" s="267">
        <v>1</v>
      </c>
      <c r="BY39" s="243">
        <v>0</v>
      </c>
      <c r="BZ39" s="267">
        <v>0</v>
      </c>
      <c r="CA39" s="277">
        <v>0</v>
      </c>
      <c r="CB39" s="282">
        <v>3</v>
      </c>
      <c r="CC39" s="276">
        <v>0</v>
      </c>
      <c r="CD39" s="243">
        <v>1</v>
      </c>
      <c r="CE39" s="267">
        <v>1</v>
      </c>
      <c r="CF39" s="243">
        <v>0</v>
      </c>
      <c r="CG39" s="267">
        <v>1</v>
      </c>
      <c r="CH39" s="243">
        <v>0</v>
      </c>
      <c r="CI39" s="267">
        <v>0</v>
      </c>
      <c r="CJ39" s="277">
        <v>1</v>
      </c>
      <c r="CK39" s="282">
        <v>1</v>
      </c>
      <c r="CL39" s="276">
        <v>1</v>
      </c>
      <c r="CM39" s="243">
        <v>0</v>
      </c>
      <c r="CN39" s="267">
        <v>1</v>
      </c>
      <c r="CO39" s="243">
        <v>0</v>
      </c>
      <c r="CP39" s="267">
        <v>0</v>
      </c>
      <c r="CQ39" s="243">
        <v>0</v>
      </c>
      <c r="CR39" s="267">
        <v>0</v>
      </c>
      <c r="CS39" s="277">
        <v>1</v>
      </c>
      <c r="CT39" s="282">
        <v>5</v>
      </c>
      <c r="CU39" s="276">
        <v>1</v>
      </c>
      <c r="CV39" s="243">
        <v>0</v>
      </c>
      <c r="CW39" s="267">
        <v>1</v>
      </c>
      <c r="CX39" s="243">
        <v>0</v>
      </c>
      <c r="CY39" s="267">
        <v>0</v>
      </c>
      <c r="CZ39" s="243">
        <v>0</v>
      </c>
      <c r="DA39" s="267">
        <v>0</v>
      </c>
      <c r="DB39" s="277">
        <v>1</v>
      </c>
      <c r="DC39" s="282">
        <v>2</v>
      </c>
      <c r="DD39" s="276">
        <v>1</v>
      </c>
      <c r="DE39" s="243">
        <v>0</v>
      </c>
      <c r="DF39" s="267">
        <v>0</v>
      </c>
      <c r="DG39" s="243">
        <v>1</v>
      </c>
      <c r="DH39" s="267">
        <v>0</v>
      </c>
      <c r="DI39" s="243">
        <v>1</v>
      </c>
      <c r="DJ39" s="267">
        <v>0</v>
      </c>
      <c r="DK39" s="277">
        <v>1</v>
      </c>
      <c r="DL39" s="282">
        <v>3</v>
      </c>
      <c r="DM39" s="276">
        <v>0</v>
      </c>
      <c r="DN39" s="243">
        <v>0</v>
      </c>
      <c r="DO39" s="267">
        <v>1</v>
      </c>
      <c r="DP39" s="243">
        <v>0</v>
      </c>
      <c r="DQ39" s="267">
        <v>0</v>
      </c>
      <c r="DR39" s="243">
        <v>0</v>
      </c>
      <c r="DS39" s="267">
        <v>0</v>
      </c>
      <c r="DT39" s="277">
        <v>1</v>
      </c>
      <c r="DU39" s="282">
        <v>3</v>
      </c>
      <c r="DV39" s="276">
        <v>0</v>
      </c>
      <c r="DW39" s="243">
        <v>0</v>
      </c>
      <c r="DX39" s="267">
        <v>0</v>
      </c>
      <c r="DY39" s="243">
        <v>1</v>
      </c>
      <c r="DZ39" s="267">
        <v>0</v>
      </c>
      <c r="EA39" s="243">
        <v>1</v>
      </c>
      <c r="EB39" s="267">
        <v>0</v>
      </c>
      <c r="EC39" s="277">
        <v>1</v>
      </c>
      <c r="ED39" s="282">
        <v>1</v>
      </c>
      <c r="EE39" s="276">
        <v>0</v>
      </c>
      <c r="EF39" s="243">
        <v>1</v>
      </c>
      <c r="EG39" s="267">
        <v>0</v>
      </c>
      <c r="EH39" s="243">
        <v>1</v>
      </c>
      <c r="EI39" s="267">
        <v>1</v>
      </c>
      <c r="EJ39" s="243">
        <v>0</v>
      </c>
      <c r="EK39" s="267">
        <v>1</v>
      </c>
      <c r="EL39" s="277">
        <v>0</v>
      </c>
      <c r="EM39" s="282">
        <v>2</v>
      </c>
      <c r="EN39" s="276"/>
      <c r="EO39" s="243"/>
      <c r="EP39" s="267"/>
      <c r="EQ39" s="243"/>
      <c r="ER39" s="267"/>
      <c r="ES39" s="243"/>
      <c r="ET39" s="267"/>
      <c r="EU39" s="277"/>
      <c r="EV39" s="282"/>
      <c r="EW39" s="276"/>
      <c r="EX39" s="243"/>
      <c r="EY39" s="267"/>
      <c r="EZ39" s="243"/>
      <c r="FA39" s="267"/>
      <c r="FB39" s="243"/>
      <c r="FC39" s="267"/>
      <c r="FD39" s="277"/>
      <c r="FE39" s="282"/>
      <c r="FF39" s="276"/>
      <c r="FG39" s="243"/>
      <c r="FH39" s="267"/>
      <c r="FI39" s="243"/>
      <c r="FJ39" s="267"/>
      <c r="FK39" s="243"/>
      <c r="FL39" s="267"/>
      <c r="FM39" s="277"/>
      <c r="FN39" s="282"/>
      <c r="FO39" s="276"/>
      <c r="FP39" s="243"/>
      <c r="FQ39" s="267"/>
      <c r="FR39" s="243"/>
      <c r="FS39" s="267"/>
      <c r="FT39" s="243"/>
      <c r="FU39" s="267"/>
      <c r="FV39" s="277"/>
      <c r="FW39" s="282"/>
    </row>
    <row r="40" spans="1:179" ht="15.75">
      <c r="A40" s="245" t="s">
        <v>264</v>
      </c>
      <c r="B40" s="315">
        <f t="shared" si="33"/>
        <v>21</v>
      </c>
      <c r="C40" s="242">
        <f t="shared" si="34"/>
        <v>28</v>
      </c>
      <c r="D40" s="312">
        <v>0</v>
      </c>
      <c r="E40" s="318" t="str">
        <f t="shared" si="35"/>
        <v>QUALIFIED</v>
      </c>
      <c r="F40" s="250">
        <f t="shared" si="47"/>
        <v>5</v>
      </c>
      <c r="G40" s="250">
        <f t="shared" si="36"/>
        <v>3</v>
      </c>
      <c r="H40" s="250">
        <f t="shared" si="37"/>
        <v>5</v>
      </c>
      <c r="I40" s="250">
        <f t="shared" si="38"/>
        <v>1</v>
      </c>
      <c r="J40" s="250">
        <f t="shared" si="39"/>
        <v>6</v>
      </c>
      <c r="K40" s="250">
        <f t="shared" si="40"/>
        <v>1</v>
      </c>
      <c r="L40" s="250">
        <f t="shared" si="41"/>
        <v>5</v>
      </c>
      <c r="M40" s="259">
        <f t="shared" si="42"/>
        <v>2</v>
      </c>
      <c r="N40" s="250">
        <f t="shared" si="43"/>
        <v>21</v>
      </c>
      <c r="O40" s="250">
        <f t="shared" si="44"/>
        <v>7</v>
      </c>
      <c r="P40" s="262">
        <f t="shared" si="45"/>
        <v>27</v>
      </c>
      <c r="Q40" s="299">
        <f t="shared" si="46"/>
        <v>2.4642857142857144</v>
      </c>
      <c r="R40" s="267"/>
      <c r="S40" s="243"/>
      <c r="T40" s="267"/>
      <c r="U40" s="243"/>
      <c r="V40" s="267"/>
      <c r="W40" s="243"/>
      <c r="X40" s="267"/>
      <c r="Y40" s="277"/>
      <c r="Z40" s="282"/>
      <c r="AA40" s="276"/>
      <c r="AB40" s="243"/>
      <c r="AC40" s="267"/>
      <c r="AD40" s="243"/>
      <c r="AE40" s="267"/>
      <c r="AF40" s="243"/>
      <c r="AG40" s="267"/>
      <c r="AH40" s="277"/>
      <c r="AI40" s="282"/>
      <c r="AJ40" s="276">
        <v>1</v>
      </c>
      <c r="AK40" s="243">
        <v>0</v>
      </c>
      <c r="AL40" s="267">
        <v>0</v>
      </c>
      <c r="AM40" s="243">
        <v>0</v>
      </c>
      <c r="AN40" s="267">
        <v>1</v>
      </c>
      <c r="AO40" s="243">
        <v>0</v>
      </c>
      <c r="AP40" s="267">
        <v>0</v>
      </c>
      <c r="AQ40" s="277">
        <v>0</v>
      </c>
      <c r="AR40" s="282">
        <v>3</v>
      </c>
      <c r="AS40" s="276">
        <v>1</v>
      </c>
      <c r="AT40" s="243">
        <v>0</v>
      </c>
      <c r="AU40" s="267">
        <v>1</v>
      </c>
      <c r="AV40" s="243">
        <v>0</v>
      </c>
      <c r="AW40" s="267">
        <v>1</v>
      </c>
      <c r="AX40" s="243">
        <v>0</v>
      </c>
      <c r="AY40" s="267">
        <v>1</v>
      </c>
      <c r="AZ40" s="277">
        <v>0</v>
      </c>
      <c r="BA40" s="282">
        <v>2</v>
      </c>
      <c r="BB40" s="276">
        <v>0</v>
      </c>
      <c r="BC40" s="243">
        <v>1</v>
      </c>
      <c r="BD40" s="267">
        <v>0</v>
      </c>
      <c r="BE40" s="243">
        <v>1</v>
      </c>
      <c r="BF40" s="267">
        <v>1</v>
      </c>
      <c r="BG40" s="243">
        <v>0</v>
      </c>
      <c r="BH40" s="267">
        <v>0</v>
      </c>
      <c r="BI40" s="277">
        <v>1</v>
      </c>
      <c r="BJ40" s="282">
        <v>0</v>
      </c>
      <c r="BK40" s="276"/>
      <c r="BL40" s="243"/>
      <c r="BM40" s="267"/>
      <c r="BN40" s="243"/>
      <c r="BO40" s="267"/>
      <c r="BP40" s="243"/>
      <c r="BQ40" s="267"/>
      <c r="BR40" s="277"/>
      <c r="BS40" s="282"/>
      <c r="BT40" s="276">
        <v>1</v>
      </c>
      <c r="BU40" s="243">
        <v>0</v>
      </c>
      <c r="BV40" s="267">
        <v>1</v>
      </c>
      <c r="BW40" s="243">
        <v>0</v>
      </c>
      <c r="BX40" s="267">
        <v>0</v>
      </c>
      <c r="BY40" s="243">
        <v>0</v>
      </c>
      <c r="BZ40" s="267">
        <v>1</v>
      </c>
      <c r="CA40" s="277">
        <v>0</v>
      </c>
      <c r="CB40" s="282">
        <v>5</v>
      </c>
      <c r="CC40" s="276"/>
      <c r="CD40" s="243"/>
      <c r="CE40" s="267"/>
      <c r="CF40" s="243"/>
      <c r="CG40" s="267"/>
      <c r="CH40" s="243"/>
      <c r="CI40" s="267"/>
      <c r="CJ40" s="277"/>
      <c r="CK40" s="282"/>
      <c r="CL40" s="276"/>
      <c r="CM40" s="243"/>
      <c r="CN40" s="267"/>
      <c r="CO40" s="243"/>
      <c r="CP40" s="267"/>
      <c r="CQ40" s="243"/>
      <c r="CR40" s="267"/>
      <c r="CS40" s="277"/>
      <c r="CT40" s="282"/>
      <c r="CU40" s="276"/>
      <c r="CV40" s="243"/>
      <c r="CW40" s="267"/>
      <c r="CX40" s="243"/>
      <c r="CY40" s="267"/>
      <c r="CZ40" s="243"/>
      <c r="DA40" s="267"/>
      <c r="DB40" s="277"/>
      <c r="DC40" s="282"/>
      <c r="DD40" s="276">
        <v>0</v>
      </c>
      <c r="DE40" s="243">
        <v>1</v>
      </c>
      <c r="DF40" s="267">
        <v>1</v>
      </c>
      <c r="DG40" s="243">
        <v>0</v>
      </c>
      <c r="DH40" s="267">
        <v>0</v>
      </c>
      <c r="DI40" s="243">
        <v>1</v>
      </c>
      <c r="DJ40" s="267">
        <v>0</v>
      </c>
      <c r="DK40" s="277">
        <v>1</v>
      </c>
      <c r="DL40" s="282">
        <v>5</v>
      </c>
      <c r="DM40" s="276">
        <v>1</v>
      </c>
      <c r="DN40" s="243">
        <v>0</v>
      </c>
      <c r="DO40" s="267">
        <v>1</v>
      </c>
      <c r="DP40" s="243">
        <v>0</v>
      </c>
      <c r="DQ40" s="267">
        <v>1</v>
      </c>
      <c r="DR40" s="243">
        <v>0</v>
      </c>
      <c r="DS40" s="267">
        <v>1</v>
      </c>
      <c r="DT40" s="277">
        <v>0</v>
      </c>
      <c r="DU40" s="282">
        <v>2</v>
      </c>
      <c r="DV40" s="276">
        <v>1</v>
      </c>
      <c r="DW40" s="243">
        <v>0</v>
      </c>
      <c r="DX40" s="267">
        <v>0</v>
      </c>
      <c r="DY40" s="243">
        <v>0</v>
      </c>
      <c r="DZ40" s="267">
        <v>1</v>
      </c>
      <c r="EA40" s="243">
        <v>0</v>
      </c>
      <c r="EB40" s="267">
        <v>1</v>
      </c>
      <c r="EC40" s="277">
        <v>0</v>
      </c>
      <c r="ED40" s="282">
        <v>6</v>
      </c>
      <c r="EE40" s="276">
        <v>0</v>
      </c>
      <c r="EF40" s="243">
        <v>1</v>
      </c>
      <c r="EG40" s="267">
        <v>1</v>
      </c>
      <c r="EH40" s="243">
        <v>0</v>
      </c>
      <c r="EI40" s="267">
        <v>1</v>
      </c>
      <c r="EJ40" s="243">
        <v>0</v>
      </c>
      <c r="EK40" s="267">
        <v>1</v>
      </c>
      <c r="EL40" s="277">
        <v>0</v>
      </c>
      <c r="EM40" s="282">
        <v>4</v>
      </c>
      <c r="EN40" s="276"/>
      <c r="EO40" s="243"/>
      <c r="EP40" s="267"/>
      <c r="EQ40" s="243"/>
      <c r="ER40" s="267"/>
      <c r="ES40" s="243"/>
      <c r="ET40" s="267"/>
      <c r="EU40" s="277"/>
      <c r="EV40" s="282"/>
      <c r="EW40" s="276"/>
      <c r="EX40" s="243"/>
      <c r="EY40" s="267"/>
      <c r="EZ40" s="243"/>
      <c r="FA40" s="267"/>
      <c r="FB40" s="243"/>
      <c r="FC40" s="267"/>
      <c r="FD40" s="277"/>
      <c r="FE40" s="282"/>
      <c r="FF40" s="276"/>
      <c r="FG40" s="243"/>
      <c r="FH40" s="267"/>
      <c r="FI40" s="243"/>
      <c r="FJ40" s="267"/>
      <c r="FK40" s="243"/>
      <c r="FL40" s="267"/>
      <c r="FM40" s="277"/>
      <c r="FN40" s="282"/>
      <c r="FO40" s="276"/>
      <c r="FP40" s="243"/>
      <c r="FQ40" s="267"/>
      <c r="FR40" s="243"/>
      <c r="FS40" s="267"/>
      <c r="FT40" s="243"/>
      <c r="FU40" s="267"/>
      <c r="FV40" s="277"/>
      <c r="FW40" s="282"/>
    </row>
    <row r="41" spans="1:179" ht="15.75">
      <c r="A41" s="245" t="s">
        <v>367</v>
      </c>
      <c r="B41" s="315">
        <f t="shared" si="33"/>
        <v>21</v>
      </c>
      <c r="C41" s="242">
        <f t="shared" si="34"/>
        <v>24</v>
      </c>
      <c r="D41" s="312">
        <v>0</v>
      </c>
      <c r="E41" s="318" t="str">
        <f t="shared" si="35"/>
        <v>QUALIFIED</v>
      </c>
      <c r="F41" s="250">
        <f t="shared" si="47"/>
        <v>3</v>
      </c>
      <c r="G41" s="250">
        <f t="shared" si="36"/>
        <v>2</v>
      </c>
      <c r="H41" s="250">
        <f t="shared" si="37"/>
        <v>6</v>
      </c>
      <c r="I41" s="250">
        <f t="shared" si="38"/>
        <v>0</v>
      </c>
      <c r="J41" s="250">
        <f t="shared" si="39"/>
        <v>2</v>
      </c>
      <c r="K41" s="250">
        <f t="shared" si="40"/>
        <v>5</v>
      </c>
      <c r="L41" s="250">
        <f t="shared" si="41"/>
        <v>4</v>
      </c>
      <c r="M41" s="259">
        <f t="shared" si="42"/>
        <v>2</v>
      </c>
      <c r="N41" s="250">
        <f t="shared" si="43"/>
        <v>15</v>
      </c>
      <c r="O41" s="250">
        <f t="shared" si="44"/>
        <v>9</v>
      </c>
      <c r="P41" s="262">
        <f t="shared" si="45"/>
        <v>40</v>
      </c>
      <c r="Q41" s="299">
        <f t="shared" si="46"/>
        <v>2.9166666666666665</v>
      </c>
      <c r="R41" s="267">
        <v>0</v>
      </c>
      <c r="S41" s="243">
        <v>1</v>
      </c>
      <c r="T41" s="267">
        <v>1</v>
      </c>
      <c r="U41" s="243">
        <v>0</v>
      </c>
      <c r="V41" s="267">
        <v>0</v>
      </c>
      <c r="W41" s="243">
        <v>1</v>
      </c>
      <c r="X41" s="267">
        <v>0</v>
      </c>
      <c r="Y41" s="277">
        <v>1</v>
      </c>
      <c r="Z41" s="282">
        <v>7</v>
      </c>
      <c r="AA41" s="276"/>
      <c r="AB41" s="243"/>
      <c r="AC41" s="267"/>
      <c r="AD41" s="243"/>
      <c r="AE41" s="267"/>
      <c r="AF41" s="243"/>
      <c r="AG41" s="267"/>
      <c r="AH41" s="277"/>
      <c r="AI41" s="282"/>
      <c r="AJ41" s="276">
        <v>0</v>
      </c>
      <c r="AK41" s="243">
        <v>0</v>
      </c>
      <c r="AL41" s="267">
        <v>1</v>
      </c>
      <c r="AM41" s="243">
        <v>0</v>
      </c>
      <c r="AN41" s="267">
        <v>0</v>
      </c>
      <c r="AO41" s="243">
        <v>1</v>
      </c>
      <c r="AP41" s="267">
        <v>1</v>
      </c>
      <c r="AQ41" s="277">
        <v>0</v>
      </c>
      <c r="AR41" s="282">
        <v>7</v>
      </c>
      <c r="AS41" s="276"/>
      <c r="AT41" s="243"/>
      <c r="AU41" s="267"/>
      <c r="AV41" s="243"/>
      <c r="AW41" s="267"/>
      <c r="AX41" s="243"/>
      <c r="AY41" s="267"/>
      <c r="AZ41" s="277"/>
      <c r="BA41" s="282"/>
      <c r="BB41" s="276"/>
      <c r="BC41" s="243"/>
      <c r="BD41" s="267"/>
      <c r="BE41" s="243"/>
      <c r="BF41" s="267"/>
      <c r="BG41" s="243"/>
      <c r="BH41" s="267"/>
      <c r="BI41" s="277"/>
      <c r="BJ41" s="282"/>
      <c r="BK41" s="276">
        <v>0</v>
      </c>
      <c r="BL41" s="243">
        <v>1</v>
      </c>
      <c r="BM41" s="267">
        <v>0</v>
      </c>
      <c r="BN41" s="243">
        <v>0</v>
      </c>
      <c r="BO41" s="267">
        <v>1</v>
      </c>
      <c r="BP41" s="243">
        <v>0</v>
      </c>
      <c r="BQ41" s="267">
        <v>0</v>
      </c>
      <c r="BR41" s="277">
        <v>1</v>
      </c>
      <c r="BS41" s="282">
        <v>5</v>
      </c>
      <c r="BT41" s="276">
        <v>0</v>
      </c>
      <c r="BU41" s="243">
        <v>0</v>
      </c>
      <c r="BV41" s="267">
        <v>1</v>
      </c>
      <c r="BW41" s="243">
        <v>0</v>
      </c>
      <c r="BX41" s="267">
        <v>0</v>
      </c>
      <c r="BY41" s="243">
        <v>1</v>
      </c>
      <c r="BZ41" s="267">
        <v>1</v>
      </c>
      <c r="CA41" s="277">
        <v>0</v>
      </c>
      <c r="CB41" s="282">
        <v>5</v>
      </c>
      <c r="CC41" s="276"/>
      <c r="CD41" s="243"/>
      <c r="CE41" s="267"/>
      <c r="CF41" s="243"/>
      <c r="CG41" s="267"/>
      <c r="CH41" s="243"/>
      <c r="CI41" s="267"/>
      <c r="CJ41" s="277"/>
      <c r="CK41" s="282"/>
      <c r="CL41" s="276">
        <v>1</v>
      </c>
      <c r="CM41" s="243">
        <v>0</v>
      </c>
      <c r="CN41" s="267">
        <v>1</v>
      </c>
      <c r="CO41" s="243">
        <v>0</v>
      </c>
      <c r="CP41" s="267">
        <v>1</v>
      </c>
      <c r="CQ41" s="243">
        <v>0</v>
      </c>
      <c r="CR41" s="267">
        <v>1</v>
      </c>
      <c r="CS41" s="277">
        <v>0</v>
      </c>
      <c r="CT41" s="282">
        <v>2</v>
      </c>
      <c r="CU41" s="276">
        <v>1</v>
      </c>
      <c r="CV41" s="243">
        <v>0</v>
      </c>
      <c r="CW41" s="267">
        <v>1</v>
      </c>
      <c r="CX41" s="243">
        <v>0</v>
      </c>
      <c r="CY41" s="267">
        <v>0</v>
      </c>
      <c r="CZ41" s="243">
        <v>1</v>
      </c>
      <c r="DA41" s="267">
        <v>1</v>
      </c>
      <c r="DB41" s="277">
        <v>0</v>
      </c>
      <c r="DC41" s="282">
        <v>9</v>
      </c>
      <c r="DD41" s="276"/>
      <c r="DE41" s="243"/>
      <c r="DF41" s="267"/>
      <c r="DG41" s="243"/>
      <c r="DH41" s="267"/>
      <c r="DI41" s="243"/>
      <c r="DJ41" s="267"/>
      <c r="DK41" s="277"/>
      <c r="DL41" s="282"/>
      <c r="DM41" s="276">
        <v>1</v>
      </c>
      <c r="DN41" s="243">
        <v>0</v>
      </c>
      <c r="DO41" s="267">
        <v>1</v>
      </c>
      <c r="DP41" s="243">
        <v>0</v>
      </c>
      <c r="DQ41" s="267">
        <v>0</v>
      </c>
      <c r="DR41" s="243">
        <v>1</v>
      </c>
      <c r="DS41" s="267">
        <v>0</v>
      </c>
      <c r="DT41" s="277">
        <v>0</v>
      </c>
      <c r="DU41" s="282">
        <v>5</v>
      </c>
      <c r="DV41" s="276"/>
      <c r="DW41" s="243"/>
      <c r="DX41" s="267"/>
      <c r="DY41" s="243"/>
      <c r="DZ41" s="267"/>
      <c r="EA41" s="243"/>
      <c r="EB41" s="267"/>
      <c r="EC41" s="277"/>
      <c r="ED41" s="282"/>
      <c r="EE41" s="276"/>
      <c r="EF41" s="243"/>
      <c r="EG41" s="267"/>
      <c r="EH41" s="243"/>
      <c r="EI41" s="267"/>
      <c r="EJ41" s="243"/>
      <c r="EK41" s="267"/>
      <c r="EL41" s="277"/>
      <c r="EM41" s="282"/>
      <c r="EN41" s="276"/>
      <c r="EO41" s="243"/>
      <c r="EP41" s="267"/>
      <c r="EQ41" s="243"/>
      <c r="ER41" s="267"/>
      <c r="ES41" s="243"/>
      <c r="ET41" s="267"/>
      <c r="EU41" s="277"/>
      <c r="EV41" s="282"/>
      <c r="EW41" s="276"/>
      <c r="EX41" s="243"/>
      <c r="EY41" s="267"/>
      <c r="EZ41" s="243"/>
      <c r="FA41" s="267"/>
      <c r="FB41" s="243"/>
      <c r="FC41" s="267"/>
      <c r="FD41" s="277"/>
      <c r="FE41" s="282"/>
      <c r="FF41" s="276"/>
      <c r="FG41" s="243"/>
      <c r="FH41" s="267"/>
      <c r="FI41" s="243"/>
      <c r="FJ41" s="267"/>
      <c r="FK41" s="243"/>
      <c r="FL41" s="267"/>
      <c r="FM41" s="277"/>
      <c r="FN41" s="282"/>
      <c r="FO41" s="276"/>
      <c r="FP41" s="243"/>
      <c r="FQ41" s="267"/>
      <c r="FR41" s="243"/>
      <c r="FS41" s="267"/>
      <c r="FT41" s="243"/>
      <c r="FU41" s="267"/>
      <c r="FV41" s="277"/>
      <c r="FW41" s="282"/>
    </row>
    <row r="42" spans="1:179" ht="15.75">
      <c r="A42" s="245" t="s">
        <v>368</v>
      </c>
      <c r="B42" s="315">
        <f t="shared" si="33"/>
        <v>21</v>
      </c>
      <c r="C42" s="242">
        <f t="shared" si="34"/>
        <v>27</v>
      </c>
      <c r="D42" s="312">
        <v>0</v>
      </c>
      <c r="E42" s="318" t="str">
        <f t="shared" si="35"/>
        <v>QUALIFIED</v>
      </c>
      <c r="F42" s="250">
        <f t="shared" si="47"/>
        <v>4</v>
      </c>
      <c r="G42" s="250">
        <f t="shared" si="36"/>
        <v>3</v>
      </c>
      <c r="H42" s="250">
        <f t="shared" si="37"/>
        <v>0</v>
      </c>
      <c r="I42" s="250">
        <f t="shared" si="38"/>
        <v>5</v>
      </c>
      <c r="J42" s="250">
        <f t="shared" si="39"/>
        <v>5</v>
      </c>
      <c r="K42" s="250">
        <f t="shared" si="40"/>
        <v>4</v>
      </c>
      <c r="L42" s="250">
        <f t="shared" si="41"/>
        <v>0</v>
      </c>
      <c r="M42" s="259">
        <f t="shared" si="42"/>
        <v>6</v>
      </c>
      <c r="N42" s="250">
        <f t="shared" si="43"/>
        <v>9</v>
      </c>
      <c r="O42" s="250">
        <f t="shared" si="44"/>
        <v>18</v>
      </c>
      <c r="P42" s="262">
        <f t="shared" si="45"/>
        <v>8</v>
      </c>
      <c r="Q42" s="299">
        <f t="shared" si="46"/>
        <v>0.9629629629629629</v>
      </c>
      <c r="R42" s="267">
        <v>0</v>
      </c>
      <c r="S42" s="243">
        <v>0</v>
      </c>
      <c r="T42" s="267">
        <v>0</v>
      </c>
      <c r="U42" s="243">
        <v>1</v>
      </c>
      <c r="V42" s="267">
        <v>0</v>
      </c>
      <c r="W42" s="243">
        <v>0</v>
      </c>
      <c r="X42" s="267">
        <v>0</v>
      </c>
      <c r="Y42" s="277">
        <v>1</v>
      </c>
      <c r="Z42" s="282">
        <v>0</v>
      </c>
      <c r="AA42" s="276">
        <v>0</v>
      </c>
      <c r="AB42" s="243">
        <v>1</v>
      </c>
      <c r="AC42" s="267">
        <v>0</v>
      </c>
      <c r="AD42" s="243">
        <v>0</v>
      </c>
      <c r="AE42" s="267">
        <v>0</v>
      </c>
      <c r="AF42" s="243">
        <v>1</v>
      </c>
      <c r="AG42" s="267">
        <v>0</v>
      </c>
      <c r="AH42" s="277">
        <v>0</v>
      </c>
      <c r="AI42" s="282">
        <v>0</v>
      </c>
      <c r="AJ42" s="276">
        <v>0</v>
      </c>
      <c r="AK42" s="243">
        <v>0</v>
      </c>
      <c r="AL42" s="267">
        <v>0</v>
      </c>
      <c r="AM42" s="243">
        <v>0</v>
      </c>
      <c r="AN42" s="267">
        <v>1</v>
      </c>
      <c r="AO42" s="243">
        <v>0</v>
      </c>
      <c r="AP42" s="267">
        <v>0</v>
      </c>
      <c r="AQ42" s="277">
        <v>1</v>
      </c>
      <c r="AR42" s="282">
        <v>2</v>
      </c>
      <c r="AS42" s="276">
        <v>1</v>
      </c>
      <c r="AT42" s="243">
        <v>0</v>
      </c>
      <c r="AU42" s="267">
        <v>0</v>
      </c>
      <c r="AV42" s="243">
        <v>1</v>
      </c>
      <c r="AW42" s="267">
        <v>1</v>
      </c>
      <c r="AX42" s="243">
        <v>0</v>
      </c>
      <c r="AY42" s="267">
        <v>0</v>
      </c>
      <c r="AZ42" s="277">
        <v>1</v>
      </c>
      <c r="BA42" s="282">
        <v>1</v>
      </c>
      <c r="BB42" s="276">
        <v>1</v>
      </c>
      <c r="BC42" s="243">
        <v>0</v>
      </c>
      <c r="BD42" s="267">
        <v>0</v>
      </c>
      <c r="BE42" s="243">
        <v>1</v>
      </c>
      <c r="BF42" s="267">
        <v>0</v>
      </c>
      <c r="BG42" s="243">
        <v>0</v>
      </c>
      <c r="BH42" s="267">
        <v>0</v>
      </c>
      <c r="BI42" s="277">
        <v>1</v>
      </c>
      <c r="BJ42" s="282">
        <v>2</v>
      </c>
      <c r="BK42" s="276">
        <v>1</v>
      </c>
      <c r="BL42" s="243">
        <v>0</v>
      </c>
      <c r="BM42" s="267">
        <v>0</v>
      </c>
      <c r="BN42" s="243">
        <v>0</v>
      </c>
      <c r="BO42" s="267">
        <v>1</v>
      </c>
      <c r="BP42" s="243">
        <v>0</v>
      </c>
      <c r="BQ42" s="267">
        <v>0</v>
      </c>
      <c r="BR42" s="277">
        <v>0</v>
      </c>
      <c r="BS42" s="282">
        <v>1</v>
      </c>
      <c r="BT42" s="276">
        <v>0</v>
      </c>
      <c r="BU42" s="243">
        <v>0</v>
      </c>
      <c r="BV42" s="267">
        <v>0</v>
      </c>
      <c r="BW42" s="243">
        <v>1</v>
      </c>
      <c r="BX42" s="267">
        <v>0</v>
      </c>
      <c r="BY42" s="243">
        <v>0</v>
      </c>
      <c r="BZ42" s="267">
        <v>0</v>
      </c>
      <c r="CA42" s="277">
        <v>0</v>
      </c>
      <c r="CB42" s="282">
        <v>0</v>
      </c>
      <c r="CC42" s="276">
        <v>0</v>
      </c>
      <c r="CD42" s="243">
        <v>1</v>
      </c>
      <c r="CE42" s="267">
        <v>0</v>
      </c>
      <c r="CF42" s="243">
        <v>0</v>
      </c>
      <c r="CG42" s="267">
        <v>1</v>
      </c>
      <c r="CH42" s="243">
        <v>0</v>
      </c>
      <c r="CI42" s="267">
        <v>0</v>
      </c>
      <c r="CJ42" s="277">
        <v>0</v>
      </c>
      <c r="CK42" s="282">
        <v>0</v>
      </c>
      <c r="CL42" s="276">
        <v>1</v>
      </c>
      <c r="CM42" s="243">
        <v>0</v>
      </c>
      <c r="CN42" s="267">
        <v>0</v>
      </c>
      <c r="CO42" s="243">
        <v>1</v>
      </c>
      <c r="CP42" s="267">
        <v>1</v>
      </c>
      <c r="CQ42" s="243">
        <v>0</v>
      </c>
      <c r="CR42" s="267">
        <v>0</v>
      </c>
      <c r="CS42" s="277">
        <v>0</v>
      </c>
      <c r="CT42" s="282">
        <v>2</v>
      </c>
      <c r="CU42" s="276">
        <v>0</v>
      </c>
      <c r="CV42" s="243">
        <v>0</v>
      </c>
      <c r="CW42" s="267">
        <v>0</v>
      </c>
      <c r="CX42" s="243">
        <v>0</v>
      </c>
      <c r="CY42" s="267">
        <v>0</v>
      </c>
      <c r="CZ42" s="243">
        <v>1</v>
      </c>
      <c r="DA42" s="267">
        <v>0</v>
      </c>
      <c r="DB42" s="277">
        <v>0</v>
      </c>
      <c r="DC42" s="282">
        <v>0</v>
      </c>
      <c r="DD42" s="276">
        <v>0</v>
      </c>
      <c r="DE42" s="243">
        <v>1</v>
      </c>
      <c r="DF42" s="267">
        <v>0</v>
      </c>
      <c r="DG42" s="243">
        <v>0</v>
      </c>
      <c r="DH42" s="267">
        <v>0</v>
      </c>
      <c r="DI42" s="243">
        <v>0</v>
      </c>
      <c r="DJ42" s="267">
        <v>0</v>
      </c>
      <c r="DK42" s="277">
        <v>1</v>
      </c>
      <c r="DL42" s="282">
        <v>0</v>
      </c>
      <c r="DM42" s="276">
        <v>0</v>
      </c>
      <c r="DN42" s="243">
        <v>0</v>
      </c>
      <c r="DO42" s="267">
        <v>0</v>
      </c>
      <c r="DP42" s="243">
        <v>0</v>
      </c>
      <c r="DQ42" s="267">
        <v>0</v>
      </c>
      <c r="DR42" s="243">
        <v>1</v>
      </c>
      <c r="DS42" s="267">
        <v>0</v>
      </c>
      <c r="DT42" s="277">
        <v>1</v>
      </c>
      <c r="DU42" s="282">
        <v>0</v>
      </c>
      <c r="DV42" s="276">
        <v>0</v>
      </c>
      <c r="DW42" s="243">
        <v>0</v>
      </c>
      <c r="DX42" s="267">
        <v>0</v>
      </c>
      <c r="DY42" s="243">
        <v>0</v>
      </c>
      <c r="DZ42" s="267">
        <v>0</v>
      </c>
      <c r="EA42" s="243">
        <v>1</v>
      </c>
      <c r="EB42" s="267">
        <v>0</v>
      </c>
      <c r="EC42" s="277">
        <v>0</v>
      </c>
      <c r="ED42" s="282">
        <v>0</v>
      </c>
      <c r="EE42" s="276"/>
      <c r="EF42" s="243"/>
      <c r="EG42" s="267"/>
      <c r="EH42" s="243"/>
      <c r="EI42" s="267"/>
      <c r="EJ42" s="243"/>
      <c r="EK42" s="267"/>
      <c r="EL42" s="277"/>
      <c r="EM42" s="282"/>
      <c r="EN42" s="276"/>
      <c r="EO42" s="243"/>
      <c r="EP42" s="267"/>
      <c r="EQ42" s="243"/>
      <c r="ER42" s="267"/>
      <c r="ES42" s="243"/>
      <c r="ET42" s="267"/>
      <c r="EU42" s="277"/>
      <c r="EV42" s="282"/>
      <c r="EW42" s="276"/>
      <c r="EX42" s="243"/>
      <c r="EY42" s="267"/>
      <c r="EZ42" s="243"/>
      <c r="FA42" s="267"/>
      <c r="FB42" s="243"/>
      <c r="FC42" s="267"/>
      <c r="FD42" s="277"/>
      <c r="FE42" s="282"/>
      <c r="FF42" s="276"/>
      <c r="FG42" s="243"/>
      <c r="FH42" s="267"/>
      <c r="FI42" s="243"/>
      <c r="FJ42" s="267"/>
      <c r="FK42" s="243"/>
      <c r="FL42" s="267"/>
      <c r="FM42" s="277"/>
      <c r="FN42" s="282"/>
      <c r="FO42" s="276"/>
      <c r="FP42" s="243"/>
      <c r="FQ42" s="267"/>
      <c r="FR42" s="243"/>
      <c r="FS42" s="267"/>
      <c r="FT42" s="243"/>
      <c r="FU42" s="267"/>
      <c r="FV42" s="277"/>
      <c r="FW42" s="282"/>
    </row>
    <row r="43" spans="1:179" ht="15.75">
      <c r="A43" s="245" t="s">
        <v>369</v>
      </c>
      <c r="B43" s="315">
        <f t="shared" si="33"/>
        <v>21</v>
      </c>
      <c r="C43" s="242">
        <f t="shared" si="34"/>
        <v>37</v>
      </c>
      <c r="D43" s="312">
        <v>0</v>
      </c>
      <c r="E43" s="318" t="str">
        <f t="shared" si="35"/>
        <v>QUALIFIED</v>
      </c>
      <c r="F43" s="250">
        <f t="shared" si="47"/>
        <v>1</v>
      </c>
      <c r="G43" s="250">
        <f t="shared" si="36"/>
        <v>9</v>
      </c>
      <c r="H43" s="250">
        <f t="shared" si="37"/>
        <v>2</v>
      </c>
      <c r="I43" s="250">
        <f t="shared" si="38"/>
        <v>5</v>
      </c>
      <c r="J43" s="250">
        <f t="shared" si="39"/>
        <v>5</v>
      </c>
      <c r="K43" s="250">
        <f t="shared" si="40"/>
        <v>6</v>
      </c>
      <c r="L43" s="250">
        <f t="shared" si="41"/>
        <v>3</v>
      </c>
      <c r="M43" s="259">
        <f t="shared" si="42"/>
        <v>6</v>
      </c>
      <c r="N43" s="250">
        <f t="shared" si="43"/>
        <v>11</v>
      </c>
      <c r="O43" s="250">
        <f t="shared" si="44"/>
        <v>26</v>
      </c>
      <c r="P43" s="262">
        <f t="shared" si="45"/>
        <v>10</v>
      </c>
      <c r="Q43" s="299">
        <f t="shared" si="46"/>
        <v>0.8648648648648649</v>
      </c>
      <c r="R43" s="267">
        <v>0</v>
      </c>
      <c r="S43" s="243">
        <v>1</v>
      </c>
      <c r="T43" s="267">
        <v>0</v>
      </c>
      <c r="U43" s="243">
        <v>0</v>
      </c>
      <c r="V43" s="267">
        <v>0</v>
      </c>
      <c r="W43" s="243">
        <v>1</v>
      </c>
      <c r="X43" s="267">
        <v>0</v>
      </c>
      <c r="Y43" s="277">
        <v>1</v>
      </c>
      <c r="Z43" s="282">
        <v>0</v>
      </c>
      <c r="AA43" s="276">
        <v>0</v>
      </c>
      <c r="AB43" s="243">
        <v>0</v>
      </c>
      <c r="AC43" s="267">
        <v>1</v>
      </c>
      <c r="AD43" s="243">
        <v>0</v>
      </c>
      <c r="AE43" s="267">
        <v>0</v>
      </c>
      <c r="AF43" s="243">
        <v>1</v>
      </c>
      <c r="AG43" s="267">
        <v>1</v>
      </c>
      <c r="AH43" s="277">
        <v>0</v>
      </c>
      <c r="AI43" s="282">
        <v>2</v>
      </c>
      <c r="AJ43" s="276">
        <v>0</v>
      </c>
      <c r="AK43" s="243">
        <v>1</v>
      </c>
      <c r="AL43" s="267">
        <v>0</v>
      </c>
      <c r="AM43" s="243">
        <v>0</v>
      </c>
      <c r="AN43" s="267">
        <v>0</v>
      </c>
      <c r="AO43" s="243">
        <v>1</v>
      </c>
      <c r="AP43" s="267">
        <v>0</v>
      </c>
      <c r="AQ43" s="277">
        <v>0</v>
      </c>
      <c r="AR43" s="282">
        <v>1</v>
      </c>
      <c r="AS43" s="276">
        <v>0</v>
      </c>
      <c r="AT43" s="243">
        <v>1</v>
      </c>
      <c r="AU43" s="267">
        <v>0</v>
      </c>
      <c r="AV43" s="243">
        <v>1</v>
      </c>
      <c r="AW43" s="267">
        <v>1</v>
      </c>
      <c r="AX43" s="243">
        <v>0</v>
      </c>
      <c r="AY43" s="267">
        <v>1</v>
      </c>
      <c r="AZ43" s="277">
        <v>0</v>
      </c>
      <c r="BA43" s="282">
        <v>1</v>
      </c>
      <c r="BB43" s="276">
        <v>0</v>
      </c>
      <c r="BC43" s="243">
        <v>1</v>
      </c>
      <c r="BD43" s="267">
        <v>0</v>
      </c>
      <c r="BE43" s="243">
        <v>0</v>
      </c>
      <c r="BF43" s="267">
        <v>1</v>
      </c>
      <c r="BG43" s="243">
        <v>0</v>
      </c>
      <c r="BH43" s="267">
        <v>0</v>
      </c>
      <c r="BI43" s="277">
        <v>1</v>
      </c>
      <c r="BJ43" s="282">
        <v>0</v>
      </c>
      <c r="BK43" s="276">
        <v>0</v>
      </c>
      <c r="BL43" s="243">
        <v>0</v>
      </c>
      <c r="BM43" s="267">
        <v>0</v>
      </c>
      <c r="BN43" s="243">
        <v>1</v>
      </c>
      <c r="BO43" s="267">
        <v>1</v>
      </c>
      <c r="BP43" s="243">
        <v>0</v>
      </c>
      <c r="BQ43" s="267">
        <v>0</v>
      </c>
      <c r="BR43" s="277">
        <v>1</v>
      </c>
      <c r="BS43" s="282">
        <v>3</v>
      </c>
      <c r="BT43" s="276">
        <v>0</v>
      </c>
      <c r="BU43" s="243">
        <v>1</v>
      </c>
      <c r="BV43" s="267">
        <v>0</v>
      </c>
      <c r="BW43" s="243">
        <v>0</v>
      </c>
      <c r="BX43" s="267">
        <v>0</v>
      </c>
      <c r="BY43" s="243">
        <v>1</v>
      </c>
      <c r="BZ43" s="267">
        <v>0</v>
      </c>
      <c r="CA43" s="277">
        <v>0</v>
      </c>
      <c r="CB43" s="282">
        <v>0</v>
      </c>
      <c r="CC43" s="276">
        <v>0</v>
      </c>
      <c r="CD43" s="243">
        <v>1</v>
      </c>
      <c r="CE43" s="267">
        <v>0</v>
      </c>
      <c r="CF43" s="243">
        <v>1</v>
      </c>
      <c r="CG43" s="267">
        <v>0</v>
      </c>
      <c r="CH43" s="243">
        <v>0</v>
      </c>
      <c r="CI43" s="267">
        <v>0</v>
      </c>
      <c r="CJ43" s="277">
        <v>1</v>
      </c>
      <c r="CK43" s="282">
        <v>0</v>
      </c>
      <c r="CL43" s="276">
        <v>0</v>
      </c>
      <c r="CM43" s="243">
        <v>0</v>
      </c>
      <c r="CN43" s="267">
        <v>0</v>
      </c>
      <c r="CO43" s="243">
        <v>1</v>
      </c>
      <c r="CP43" s="267">
        <v>0</v>
      </c>
      <c r="CQ43" s="243">
        <v>1</v>
      </c>
      <c r="CR43" s="267">
        <v>0</v>
      </c>
      <c r="CS43" s="277">
        <v>1</v>
      </c>
      <c r="CT43" s="282">
        <v>1</v>
      </c>
      <c r="CU43" s="276">
        <v>0</v>
      </c>
      <c r="CV43" s="243">
        <v>1</v>
      </c>
      <c r="CW43" s="267">
        <v>0</v>
      </c>
      <c r="CX43" s="243">
        <v>0</v>
      </c>
      <c r="CY43" s="267">
        <v>0</v>
      </c>
      <c r="CZ43" s="243">
        <v>1</v>
      </c>
      <c r="DA43" s="267">
        <v>0</v>
      </c>
      <c r="DB43" s="277">
        <v>0</v>
      </c>
      <c r="DC43" s="282">
        <v>1</v>
      </c>
      <c r="DD43" s="276"/>
      <c r="DE43" s="243"/>
      <c r="DF43" s="267"/>
      <c r="DG43" s="243"/>
      <c r="DH43" s="267"/>
      <c r="DI43" s="243"/>
      <c r="DJ43" s="267"/>
      <c r="DK43" s="277"/>
      <c r="DL43" s="282"/>
      <c r="DM43" s="276">
        <v>0</v>
      </c>
      <c r="DN43" s="243">
        <v>1</v>
      </c>
      <c r="DO43" s="267">
        <v>0</v>
      </c>
      <c r="DP43" s="243">
        <v>0</v>
      </c>
      <c r="DQ43" s="267">
        <v>1</v>
      </c>
      <c r="DR43" s="243">
        <v>0</v>
      </c>
      <c r="DS43" s="267">
        <v>1</v>
      </c>
      <c r="DT43" s="277">
        <v>0</v>
      </c>
      <c r="DU43" s="282">
        <v>0</v>
      </c>
      <c r="DV43" s="276">
        <v>0</v>
      </c>
      <c r="DW43" s="243">
        <v>1</v>
      </c>
      <c r="DX43" s="267">
        <v>0</v>
      </c>
      <c r="DY43" s="243">
        <v>1</v>
      </c>
      <c r="DZ43" s="267">
        <v>0</v>
      </c>
      <c r="EA43" s="243">
        <v>0</v>
      </c>
      <c r="EB43" s="267">
        <v>0</v>
      </c>
      <c r="EC43" s="277">
        <v>0</v>
      </c>
      <c r="ED43" s="282">
        <v>1</v>
      </c>
      <c r="EE43" s="276">
        <v>1</v>
      </c>
      <c r="EF43" s="243">
        <v>0</v>
      </c>
      <c r="EG43" s="267">
        <v>1</v>
      </c>
      <c r="EH43" s="243">
        <v>0</v>
      </c>
      <c r="EI43" s="267">
        <v>1</v>
      </c>
      <c r="EJ43" s="243">
        <v>0</v>
      </c>
      <c r="EK43" s="267">
        <v>0</v>
      </c>
      <c r="EL43" s="277">
        <v>1</v>
      </c>
      <c r="EM43" s="282">
        <v>0</v>
      </c>
      <c r="EN43" s="276"/>
      <c r="EO43" s="243"/>
      <c r="EP43" s="267"/>
      <c r="EQ43" s="243"/>
      <c r="ER43" s="267"/>
      <c r="ES43" s="243"/>
      <c r="ET43" s="267"/>
      <c r="EU43" s="277"/>
      <c r="EV43" s="282"/>
      <c r="EW43" s="276"/>
      <c r="EX43" s="243"/>
      <c r="EY43" s="267"/>
      <c r="EZ43" s="243"/>
      <c r="FA43" s="267"/>
      <c r="FB43" s="243"/>
      <c r="FC43" s="267"/>
      <c r="FD43" s="277"/>
      <c r="FE43" s="282"/>
      <c r="FF43" s="276"/>
      <c r="FG43" s="243"/>
      <c r="FH43" s="267"/>
      <c r="FI43" s="243"/>
      <c r="FJ43" s="267"/>
      <c r="FK43" s="243"/>
      <c r="FL43" s="267"/>
      <c r="FM43" s="277"/>
      <c r="FN43" s="282"/>
      <c r="FO43" s="276"/>
      <c r="FP43" s="243"/>
      <c r="FQ43" s="267"/>
      <c r="FR43" s="243"/>
      <c r="FS43" s="267"/>
      <c r="FT43" s="243"/>
      <c r="FU43" s="267"/>
      <c r="FV43" s="277"/>
      <c r="FW43" s="282"/>
    </row>
    <row r="44" spans="1:179" ht="16.5" thickBot="1">
      <c r="A44" s="245"/>
      <c r="B44" s="316"/>
      <c r="C44" s="242">
        <f t="shared" si="34"/>
        <v>0</v>
      </c>
      <c r="D44" s="313"/>
      <c r="E44" s="319"/>
      <c r="F44" s="255">
        <f t="shared" si="47"/>
        <v>0</v>
      </c>
      <c r="G44" s="255">
        <f t="shared" si="36"/>
        <v>0</v>
      </c>
      <c r="H44" s="255">
        <f t="shared" si="37"/>
        <v>0</v>
      </c>
      <c r="I44" s="255">
        <f t="shared" si="38"/>
        <v>0</v>
      </c>
      <c r="J44" s="255">
        <f t="shared" si="39"/>
        <v>0</v>
      </c>
      <c r="K44" s="255">
        <f t="shared" si="40"/>
        <v>0</v>
      </c>
      <c r="L44" s="255">
        <f t="shared" si="41"/>
        <v>0</v>
      </c>
      <c r="M44" s="260">
        <f t="shared" si="42"/>
        <v>0</v>
      </c>
      <c r="N44" s="255">
        <f t="shared" si="43"/>
        <v>0</v>
      </c>
      <c r="O44" s="255">
        <f t="shared" si="44"/>
        <v>0</v>
      </c>
      <c r="P44" s="263">
        <f t="shared" si="45"/>
        <v>0</v>
      </c>
      <c r="Q44" s="300" t="e">
        <f t="shared" si="46"/>
        <v>#DIV/0!</v>
      </c>
      <c r="R44" s="267"/>
      <c r="S44" s="243"/>
      <c r="T44" s="267"/>
      <c r="U44" s="243"/>
      <c r="V44" s="267"/>
      <c r="W44" s="243"/>
      <c r="X44" s="267"/>
      <c r="Y44" s="277"/>
      <c r="Z44" s="282"/>
      <c r="AA44" s="276"/>
      <c r="AB44" s="243"/>
      <c r="AC44" s="267"/>
      <c r="AD44" s="243"/>
      <c r="AE44" s="267"/>
      <c r="AF44" s="243"/>
      <c r="AG44" s="267"/>
      <c r="AH44" s="277"/>
      <c r="AI44" s="282"/>
      <c r="AJ44" s="276"/>
      <c r="AK44" s="243"/>
      <c r="AL44" s="267"/>
      <c r="AM44" s="243"/>
      <c r="AN44" s="267"/>
      <c r="AO44" s="243"/>
      <c r="AP44" s="267"/>
      <c r="AQ44" s="277"/>
      <c r="AR44" s="282"/>
      <c r="AS44" s="276"/>
      <c r="AT44" s="243"/>
      <c r="AU44" s="267"/>
      <c r="AV44" s="243"/>
      <c r="AW44" s="267"/>
      <c r="AX44" s="243"/>
      <c r="AY44" s="267"/>
      <c r="AZ44" s="277"/>
      <c r="BA44" s="282"/>
      <c r="BB44" s="276"/>
      <c r="BC44" s="243"/>
      <c r="BD44" s="267"/>
      <c r="BE44" s="243"/>
      <c r="BF44" s="267"/>
      <c r="BG44" s="243"/>
      <c r="BH44" s="267"/>
      <c r="BI44" s="277"/>
      <c r="BJ44" s="282"/>
      <c r="BK44" s="276"/>
      <c r="BL44" s="243"/>
      <c r="BM44" s="267"/>
      <c r="BN44" s="243"/>
      <c r="BO44" s="267"/>
      <c r="BP44" s="243"/>
      <c r="BQ44" s="267"/>
      <c r="BR44" s="277"/>
      <c r="BS44" s="282"/>
      <c r="BT44" s="276"/>
      <c r="BU44" s="243"/>
      <c r="BV44" s="267"/>
      <c r="BW44" s="243"/>
      <c r="BX44" s="267"/>
      <c r="BY44" s="243"/>
      <c r="BZ44" s="267"/>
      <c r="CA44" s="277"/>
      <c r="CB44" s="282"/>
      <c r="CC44" s="276"/>
      <c r="CD44" s="243"/>
      <c r="CE44" s="267"/>
      <c r="CF44" s="243"/>
      <c r="CG44" s="267"/>
      <c r="CH44" s="243"/>
      <c r="CI44" s="267"/>
      <c r="CJ44" s="277"/>
      <c r="CK44" s="282"/>
      <c r="CL44" s="276"/>
      <c r="CM44" s="243"/>
      <c r="CN44" s="267"/>
      <c r="CO44" s="243"/>
      <c r="CP44" s="267"/>
      <c r="CQ44" s="243"/>
      <c r="CR44" s="267"/>
      <c r="CS44" s="277"/>
      <c r="CT44" s="282"/>
      <c r="CU44" s="276"/>
      <c r="CV44" s="243"/>
      <c r="CW44" s="267"/>
      <c r="CX44" s="243"/>
      <c r="CY44" s="267"/>
      <c r="CZ44" s="243"/>
      <c r="DA44" s="267"/>
      <c r="DB44" s="277"/>
      <c r="DC44" s="282"/>
      <c r="DD44" s="276"/>
      <c r="DE44" s="243"/>
      <c r="DF44" s="267"/>
      <c r="DG44" s="243"/>
      <c r="DH44" s="267"/>
      <c r="DI44" s="243"/>
      <c r="DJ44" s="267"/>
      <c r="DK44" s="277"/>
      <c r="DL44" s="282"/>
      <c r="DM44" s="276"/>
      <c r="DN44" s="243"/>
      <c r="DO44" s="267"/>
      <c r="DP44" s="243"/>
      <c r="DQ44" s="267"/>
      <c r="DR44" s="243"/>
      <c r="DS44" s="267"/>
      <c r="DT44" s="277"/>
      <c r="DU44" s="282"/>
      <c r="DV44" s="276"/>
      <c r="DW44" s="243"/>
      <c r="DX44" s="267"/>
      <c r="DY44" s="243"/>
      <c r="DZ44" s="267"/>
      <c r="EA44" s="243"/>
      <c r="EB44" s="267"/>
      <c r="EC44" s="277"/>
      <c r="ED44" s="282"/>
      <c r="EE44" s="276"/>
      <c r="EF44" s="243"/>
      <c r="EG44" s="267"/>
      <c r="EH44" s="243"/>
      <c r="EI44" s="267"/>
      <c r="EJ44" s="243"/>
      <c r="EK44" s="267"/>
      <c r="EL44" s="277"/>
      <c r="EM44" s="282"/>
      <c r="EN44" s="276"/>
      <c r="EO44" s="243"/>
      <c r="EP44" s="267"/>
      <c r="EQ44" s="243"/>
      <c r="ER44" s="267"/>
      <c r="ES44" s="243"/>
      <c r="ET44" s="267"/>
      <c r="EU44" s="277"/>
      <c r="EV44" s="282"/>
      <c r="EW44" s="276"/>
      <c r="EX44" s="243"/>
      <c r="EY44" s="267"/>
      <c r="EZ44" s="243"/>
      <c r="FA44" s="267"/>
      <c r="FB44" s="243"/>
      <c r="FC44" s="267"/>
      <c r="FD44" s="277"/>
      <c r="FE44" s="282"/>
      <c r="FF44" s="276"/>
      <c r="FG44" s="243"/>
      <c r="FH44" s="267"/>
      <c r="FI44" s="243"/>
      <c r="FJ44" s="267"/>
      <c r="FK44" s="243"/>
      <c r="FL44" s="267"/>
      <c r="FM44" s="277"/>
      <c r="FN44" s="282"/>
      <c r="FO44" s="276"/>
      <c r="FP44" s="243"/>
      <c r="FQ44" s="267"/>
      <c r="FR44" s="243"/>
      <c r="FS44" s="267"/>
      <c r="FT44" s="243"/>
      <c r="FU44" s="267"/>
      <c r="FV44" s="277"/>
      <c r="FW44" s="282"/>
    </row>
    <row r="45" spans="1:179" ht="15.75" customHeight="1">
      <c r="A45" s="247" t="s">
        <v>258</v>
      </c>
      <c r="B45" s="305"/>
      <c r="C45" s="305"/>
      <c r="D45" s="321"/>
      <c r="E45" s="309"/>
      <c r="F45" s="253">
        <f t="shared" si="47"/>
        <v>0</v>
      </c>
      <c r="G45" s="250">
        <f t="shared" si="36"/>
        <v>0</v>
      </c>
      <c r="H45" s="250">
        <f t="shared" si="37"/>
        <v>0</v>
      </c>
      <c r="I45" s="250">
        <f t="shared" si="38"/>
        <v>0</v>
      </c>
      <c r="J45" s="250">
        <f t="shared" si="39"/>
        <v>0</v>
      </c>
      <c r="K45" s="250">
        <f t="shared" si="40"/>
        <v>0</v>
      </c>
      <c r="L45" s="250">
        <f t="shared" si="41"/>
        <v>0</v>
      </c>
      <c r="M45" s="259">
        <f t="shared" si="42"/>
        <v>0</v>
      </c>
      <c r="N45" s="253">
        <f t="shared" si="43"/>
        <v>0</v>
      </c>
      <c r="O45" s="250">
        <f t="shared" si="44"/>
        <v>0</v>
      </c>
      <c r="P45" s="301"/>
      <c r="Q45" s="302"/>
      <c r="R45" s="267"/>
      <c r="S45" s="243"/>
      <c r="T45" s="267"/>
      <c r="U45" s="243"/>
      <c r="V45" s="267"/>
      <c r="W45" s="243"/>
      <c r="X45" s="267"/>
      <c r="Y45" s="277"/>
      <c r="Z45" s="282"/>
      <c r="AA45" s="276"/>
      <c r="AB45" s="243"/>
      <c r="AC45" s="267"/>
      <c r="AD45" s="243"/>
      <c r="AE45" s="267"/>
      <c r="AF45" s="243"/>
      <c r="AG45" s="267"/>
      <c r="AH45" s="277"/>
      <c r="AI45" s="282"/>
      <c r="AJ45" s="276"/>
      <c r="AK45" s="243"/>
      <c r="AL45" s="267"/>
      <c r="AM45" s="243"/>
      <c r="AN45" s="267"/>
      <c r="AO45" s="243"/>
      <c r="AP45" s="267"/>
      <c r="AQ45" s="277"/>
      <c r="AR45" s="282"/>
      <c r="AS45" s="276"/>
      <c r="AT45" s="243"/>
      <c r="AU45" s="267"/>
      <c r="AV45" s="243"/>
      <c r="AW45" s="267"/>
      <c r="AX45" s="243"/>
      <c r="AY45" s="267"/>
      <c r="AZ45" s="277"/>
      <c r="BA45" s="282"/>
      <c r="BB45" s="276"/>
      <c r="BC45" s="243"/>
      <c r="BD45" s="267"/>
      <c r="BE45" s="243"/>
      <c r="BF45" s="267"/>
      <c r="BG45" s="243"/>
      <c r="BH45" s="267"/>
      <c r="BI45" s="277"/>
      <c r="BJ45" s="282"/>
      <c r="BK45" s="276"/>
      <c r="BL45" s="243"/>
      <c r="BM45" s="267"/>
      <c r="BN45" s="243"/>
      <c r="BO45" s="267"/>
      <c r="BP45" s="243"/>
      <c r="BQ45" s="267"/>
      <c r="BR45" s="277"/>
      <c r="BS45" s="282"/>
      <c r="BT45" s="276"/>
      <c r="BU45" s="243"/>
      <c r="BV45" s="267"/>
      <c r="BW45" s="243"/>
      <c r="BX45" s="267"/>
      <c r="BY45" s="243"/>
      <c r="BZ45" s="267"/>
      <c r="CA45" s="277"/>
      <c r="CB45" s="282"/>
      <c r="CC45" s="276"/>
      <c r="CD45" s="243"/>
      <c r="CE45" s="267"/>
      <c r="CF45" s="243"/>
      <c r="CG45" s="267"/>
      <c r="CH45" s="243"/>
      <c r="CI45" s="267"/>
      <c r="CJ45" s="277"/>
      <c r="CK45" s="282"/>
      <c r="CL45" s="276"/>
      <c r="CM45" s="243"/>
      <c r="CN45" s="267"/>
      <c r="CO45" s="243"/>
      <c r="CP45" s="267"/>
      <c r="CQ45" s="243"/>
      <c r="CR45" s="267"/>
      <c r="CS45" s="277"/>
      <c r="CT45" s="282"/>
      <c r="CU45" s="276"/>
      <c r="CV45" s="243"/>
      <c r="CW45" s="267"/>
      <c r="CX45" s="243"/>
      <c r="CY45" s="267"/>
      <c r="CZ45" s="243"/>
      <c r="DA45" s="267"/>
      <c r="DB45" s="277"/>
      <c r="DC45" s="282"/>
      <c r="DD45" s="276"/>
      <c r="DE45" s="243"/>
      <c r="DF45" s="267"/>
      <c r="DG45" s="243"/>
      <c r="DH45" s="267"/>
      <c r="DI45" s="243"/>
      <c r="DJ45" s="267"/>
      <c r="DK45" s="277"/>
      <c r="DL45" s="282"/>
      <c r="DM45" s="276"/>
      <c r="DN45" s="243"/>
      <c r="DO45" s="267"/>
      <c r="DP45" s="243"/>
      <c r="DQ45" s="267"/>
      <c r="DR45" s="243"/>
      <c r="DS45" s="267"/>
      <c r="DT45" s="277"/>
      <c r="DU45" s="282"/>
      <c r="DV45" s="276"/>
      <c r="DW45" s="243"/>
      <c r="DX45" s="267"/>
      <c r="DY45" s="243"/>
      <c r="DZ45" s="267"/>
      <c r="EA45" s="243"/>
      <c r="EB45" s="267"/>
      <c r="EC45" s="277"/>
      <c r="ED45" s="282"/>
      <c r="EE45" s="276"/>
      <c r="EF45" s="243"/>
      <c r="EG45" s="267"/>
      <c r="EH45" s="243"/>
      <c r="EI45" s="267"/>
      <c r="EJ45" s="243"/>
      <c r="EK45" s="267"/>
      <c r="EL45" s="277"/>
      <c r="EM45" s="282"/>
      <c r="EN45" s="276"/>
      <c r="EO45" s="243"/>
      <c r="EP45" s="267"/>
      <c r="EQ45" s="243"/>
      <c r="ER45" s="267"/>
      <c r="ES45" s="243"/>
      <c r="ET45" s="267"/>
      <c r="EU45" s="277"/>
      <c r="EV45" s="282"/>
      <c r="EW45" s="276"/>
      <c r="EX45" s="243"/>
      <c r="EY45" s="267"/>
      <c r="EZ45" s="243"/>
      <c r="FA45" s="267"/>
      <c r="FB45" s="243"/>
      <c r="FC45" s="267"/>
      <c r="FD45" s="277"/>
      <c r="FE45" s="282"/>
      <c r="FF45" s="276"/>
      <c r="FG45" s="243"/>
      <c r="FH45" s="267"/>
      <c r="FI45" s="243"/>
      <c r="FJ45" s="267"/>
      <c r="FK45" s="243"/>
      <c r="FL45" s="267"/>
      <c r="FM45" s="277"/>
      <c r="FN45" s="282"/>
      <c r="FO45" s="276"/>
      <c r="FP45" s="243"/>
      <c r="FQ45" s="267"/>
      <c r="FR45" s="243"/>
      <c r="FS45" s="267"/>
      <c r="FT45" s="243"/>
      <c r="FU45" s="267"/>
      <c r="FV45" s="277"/>
      <c r="FW45" s="282"/>
    </row>
    <row r="46" spans="1:179" ht="15.75" customHeight="1">
      <c r="A46" s="245" t="s">
        <v>258</v>
      </c>
      <c r="B46" s="306"/>
      <c r="C46" s="306"/>
      <c r="D46" s="322"/>
      <c r="E46" s="309"/>
      <c r="F46" s="253">
        <f t="shared" si="47"/>
        <v>0</v>
      </c>
      <c r="G46" s="250">
        <f t="shared" si="36"/>
        <v>0</v>
      </c>
      <c r="H46" s="250">
        <f t="shared" si="37"/>
        <v>0</v>
      </c>
      <c r="I46" s="250">
        <f t="shared" si="38"/>
        <v>0</v>
      </c>
      <c r="J46" s="250">
        <f t="shared" si="39"/>
        <v>0</v>
      </c>
      <c r="K46" s="250">
        <f t="shared" si="40"/>
        <v>0</v>
      </c>
      <c r="L46" s="250">
        <f t="shared" si="41"/>
        <v>0</v>
      </c>
      <c r="M46" s="259">
        <f t="shared" si="42"/>
        <v>0</v>
      </c>
      <c r="N46" s="253">
        <f t="shared" si="43"/>
        <v>0</v>
      </c>
      <c r="O46" s="250">
        <f t="shared" si="44"/>
        <v>0</v>
      </c>
      <c r="P46" s="301"/>
      <c r="Q46" s="302"/>
      <c r="R46" s="267"/>
      <c r="S46" s="243"/>
      <c r="T46" s="267"/>
      <c r="U46" s="243"/>
      <c r="V46" s="267"/>
      <c r="W46" s="243"/>
      <c r="X46" s="267"/>
      <c r="Y46" s="277"/>
      <c r="Z46" s="282"/>
      <c r="AA46" s="276"/>
      <c r="AB46" s="243"/>
      <c r="AC46" s="267"/>
      <c r="AD46" s="243"/>
      <c r="AE46" s="267"/>
      <c r="AF46" s="243"/>
      <c r="AG46" s="267"/>
      <c r="AH46" s="277"/>
      <c r="AI46" s="282"/>
      <c r="AJ46" s="276"/>
      <c r="AK46" s="243"/>
      <c r="AL46" s="267"/>
      <c r="AM46" s="243"/>
      <c r="AN46" s="267"/>
      <c r="AO46" s="243"/>
      <c r="AP46" s="267"/>
      <c r="AQ46" s="277"/>
      <c r="AR46" s="282"/>
      <c r="AS46" s="276"/>
      <c r="AT46" s="243"/>
      <c r="AU46" s="267"/>
      <c r="AV46" s="243"/>
      <c r="AW46" s="267"/>
      <c r="AX46" s="243"/>
      <c r="AY46" s="267"/>
      <c r="AZ46" s="277"/>
      <c r="BA46" s="282"/>
      <c r="BB46" s="276"/>
      <c r="BC46" s="243"/>
      <c r="BD46" s="267"/>
      <c r="BE46" s="243"/>
      <c r="BF46" s="267"/>
      <c r="BG46" s="243"/>
      <c r="BH46" s="267"/>
      <c r="BI46" s="277"/>
      <c r="BJ46" s="282"/>
      <c r="BK46" s="276"/>
      <c r="BL46" s="243"/>
      <c r="BM46" s="267"/>
      <c r="BN46" s="243"/>
      <c r="BO46" s="267"/>
      <c r="BP46" s="243"/>
      <c r="BQ46" s="267"/>
      <c r="BR46" s="277"/>
      <c r="BS46" s="282"/>
      <c r="BT46" s="276"/>
      <c r="BU46" s="243"/>
      <c r="BV46" s="267"/>
      <c r="BW46" s="243"/>
      <c r="BX46" s="267"/>
      <c r="BY46" s="243"/>
      <c r="BZ46" s="267"/>
      <c r="CA46" s="277"/>
      <c r="CB46" s="282"/>
      <c r="CC46" s="276"/>
      <c r="CD46" s="243"/>
      <c r="CE46" s="267"/>
      <c r="CF46" s="243"/>
      <c r="CG46" s="267"/>
      <c r="CH46" s="243"/>
      <c r="CI46" s="267"/>
      <c r="CJ46" s="277"/>
      <c r="CK46" s="282"/>
      <c r="CL46" s="276"/>
      <c r="CM46" s="243"/>
      <c r="CN46" s="267"/>
      <c r="CO46" s="243"/>
      <c r="CP46" s="267"/>
      <c r="CQ46" s="243"/>
      <c r="CR46" s="267"/>
      <c r="CS46" s="277"/>
      <c r="CT46" s="282"/>
      <c r="CU46" s="276"/>
      <c r="CV46" s="243"/>
      <c r="CW46" s="267"/>
      <c r="CX46" s="243"/>
      <c r="CY46" s="267"/>
      <c r="CZ46" s="243"/>
      <c r="DA46" s="267"/>
      <c r="DB46" s="277"/>
      <c r="DC46" s="282"/>
      <c r="DD46" s="276"/>
      <c r="DE46" s="243"/>
      <c r="DF46" s="267"/>
      <c r="DG46" s="243"/>
      <c r="DH46" s="267"/>
      <c r="DI46" s="243"/>
      <c r="DJ46" s="267"/>
      <c r="DK46" s="277"/>
      <c r="DL46" s="282"/>
      <c r="DM46" s="276"/>
      <c r="DN46" s="243"/>
      <c r="DO46" s="267"/>
      <c r="DP46" s="243"/>
      <c r="DQ46" s="267"/>
      <c r="DR46" s="243"/>
      <c r="DS46" s="267"/>
      <c r="DT46" s="277"/>
      <c r="DU46" s="282"/>
      <c r="DV46" s="276"/>
      <c r="DW46" s="243"/>
      <c r="DX46" s="267"/>
      <c r="DY46" s="243"/>
      <c r="DZ46" s="267"/>
      <c r="EA46" s="243"/>
      <c r="EB46" s="267"/>
      <c r="EC46" s="277"/>
      <c r="ED46" s="282"/>
      <c r="EE46" s="276"/>
      <c r="EF46" s="243"/>
      <c r="EG46" s="267"/>
      <c r="EH46" s="243"/>
      <c r="EI46" s="267"/>
      <c r="EJ46" s="243"/>
      <c r="EK46" s="267"/>
      <c r="EL46" s="277"/>
      <c r="EM46" s="282"/>
      <c r="EN46" s="276"/>
      <c r="EO46" s="243"/>
      <c r="EP46" s="267"/>
      <c r="EQ46" s="243"/>
      <c r="ER46" s="267"/>
      <c r="ES46" s="243"/>
      <c r="ET46" s="267"/>
      <c r="EU46" s="277"/>
      <c r="EV46" s="282"/>
      <c r="EW46" s="276"/>
      <c r="EX46" s="243"/>
      <c r="EY46" s="267"/>
      <c r="EZ46" s="243"/>
      <c r="FA46" s="267"/>
      <c r="FB46" s="243"/>
      <c r="FC46" s="267"/>
      <c r="FD46" s="277"/>
      <c r="FE46" s="282"/>
      <c r="FF46" s="276"/>
      <c r="FG46" s="243"/>
      <c r="FH46" s="267"/>
      <c r="FI46" s="243"/>
      <c r="FJ46" s="267"/>
      <c r="FK46" s="243"/>
      <c r="FL46" s="267"/>
      <c r="FM46" s="277"/>
      <c r="FN46" s="282"/>
      <c r="FO46" s="276"/>
      <c r="FP46" s="243"/>
      <c r="FQ46" s="267"/>
      <c r="FR46" s="243"/>
      <c r="FS46" s="267"/>
      <c r="FT46" s="243"/>
      <c r="FU46" s="267"/>
      <c r="FV46" s="277"/>
      <c r="FW46" s="282"/>
    </row>
    <row r="47" spans="1:179" ht="18" customHeight="1">
      <c r="A47" s="245" t="s">
        <v>259</v>
      </c>
      <c r="B47" s="306"/>
      <c r="C47" s="306"/>
      <c r="D47" s="322"/>
      <c r="E47" s="309"/>
      <c r="F47" s="253">
        <f t="shared" si="47"/>
        <v>0</v>
      </c>
      <c r="G47" s="250">
        <f t="shared" si="36"/>
        <v>0</v>
      </c>
      <c r="H47" s="250">
        <f t="shared" si="37"/>
        <v>0</v>
      </c>
      <c r="I47" s="250">
        <f t="shared" si="38"/>
        <v>0</v>
      </c>
      <c r="J47" s="250">
        <f t="shared" si="39"/>
        <v>0</v>
      </c>
      <c r="K47" s="250">
        <f t="shared" si="40"/>
        <v>0</v>
      </c>
      <c r="L47" s="250">
        <f t="shared" si="41"/>
        <v>0</v>
      </c>
      <c r="M47" s="259">
        <f t="shared" si="42"/>
        <v>0</v>
      </c>
      <c r="N47" s="253">
        <f>+F47+H47+J47+L47</f>
        <v>0</v>
      </c>
      <c r="O47" s="250">
        <f>+G47+I47+K47+M47</f>
        <v>0</v>
      </c>
      <c r="P47" s="301"/>
      <c r="Q47" s="302"/>
      <c r="R47" s="267"/>
      <c r="S47" s="243"/>
      <c r="T47" s="267"/>
      <c r="U47" s="243"/>
      <c r="V47" s="267"/>
      <c r="W47" s="243"/>
      <c r="X47" s="267"/>
      <c r="Y47" s="277"/>
      <c r="Z47" s="282"/>
      <c r="AA47" s="276"/>
      <c r="AB47" s="243"/>
      <c r="AC47" s="267"/>
      <c r="AD47" s="243"/>
      <c r="AE47" s="267"/>
      <c r="AF47" s="243"/>
      <c r="AG47" s="267"/>
      <c r="AH47" s="277"/>
      <c r="AI47" s="282"/>
      <c r="AJ47" s="276"/>
      <c r="AK47" s="243"/>
      <c r="AL47" s="267"/>
      <c r="AM47" s="243"/>
      <c r="AN47" s="267"/>
      <c r="AO47" s="243"/>
      <c r="AP47" s="267"/>
      <c r="AQ47" s="277"/>
      <c r="AR47" s="282"/>
      <c r="AS47" s="276"/>
      <c r="AT47" s="243"/>
      <c r="AU47" s="267"/>
      <c r="AV47" s="243"/>
      <c r="AW47" s="267"/>
      <c r="AX47" s="243"/>
      <c r="AY47" s="267"/>
      <c r="AZ47" s="277"/>
      <c r="BA47" s="282"/>
      <c r="BB47" s="276"/>
      <c r="BC47" s="243"/>
      <c r="BD47" s="267"/>
      <c r="BE47" s="243"/>
      <c r="BF47" s="267"/>
      <c r="BG47" s="243"/>
      <c r="BH47" s="267"/>
      <c r="BI47" s="277"/>
      <c r="BJ47" s="282"/>
      <c r="BK47" s="276"/>
      <c r="BL47" s="243"/>
      <c r="BM47" s="267"/>
      <c r="BN47" s="243"/>
      <c r="BO47" s="267"/>
      <c r="BP47" s="243"/>
      <c r="BQ47" s="267"/>
      <c r="BR47" s="277"/>
      <c r="BS47" s="282"/>
      <c r="BT47" s="276"/>
      <c r="BU47" s="243"/>
      <c r="BV47" s="267"/>
      <c r="BW47" s="243"/>
      <c r="BX47" s="267"/>
      <c r="BY47" s="243"/>
      <c r="BZ47" s="267"/>
      <c r="CA47" s="277"/>
      <c r="CB47" s="282"/>
      <c r="CC47" s="276"/>
      <c r="CD47" s="243"/>
      <c r="CE47" s="267"/>
      <c r="CF47" s="243"/>
      <c r="CG47" s="267"/>
      <c r="CH47" s="243"/>
      <c r="CI47" s="267"/>
      <c r="CJ47" s="277"/>
      <c r="CK47" s="282"/>
      <c r="CL47" s="276"/>
      <c r="CM47" s="243"/>
      <c r="CN47" s="267"/>
      <c r="CO47" s="243"/>
      <c r="CP47" s="267"/>
      <c r="CQ47" s="243"/>
      <c r="CR47" s="267"/>
      <c r="CS47" s="277"/>
      <c r="CT47" s="282"/>
      <c r="CU47" s="276"/>
      <c r="CV47" s="243"/>
      <c r="CW47" s="267"/>
      <c r="CX47" s="243"/>
      <c r="CY47" s="267"/>
      <c r="CZ47" s="243"/>
      <c r="DA47" s="267"/>
      <c r="DB47" s="277"/>
      <c r="DC47" s="282"/>
      <c r="DD47" s="276"/>
      <c r="DE47" s="243"/>
      <c r="DF47" s="267"/>
      <c r="DG47" s="243"/>
      <c r="DH47" s="267"/>
      <c r="DI47" s="243"/>
      <c r="DJ47" s="267"/>
      <c r="DK47" s="277"/>
      <c r="DL47" s="282"/>
      <c r="DM47" s="276"/>
      <c r="DN47" s="243"/>
      <c r="DO47" s="267"/>
      <c r="DP47" s="243"/>
      <c r="DQ47" s="267"/>
      <c r="DR47" s="243"/>
      <c r="DS47" s="267"/>
      <c r="DT47" s="277"/>
      <c r="DU47" s="282"/>
      <c r="DV47" s="276"/>
      <c r="DW47" s="243"/>
      <c r="DX47" s="267"/>
      <c r="DY47" s="243"/>
      <c r="DZ47" s="267"/>
      <c r="EA47" s="243"/>
      <c r="EB47" s="267"/>
      <c r="EC47" s="277"/>
      <c r="ED47" s="282"/>
      <c r="EE47" s="276"/>
      <c r="EF47" s="243"/>
      <c r="EG47" s="267"/>
      <c r="EH47" s="243"/>
      <c r="EI47" s="267"/>
      <c r="EJ47" s="243"/>
      <c r="EK47" s="267"/>
      <c r="EL47" s="277"/>
      <c r="EM47" s="282"/>
      <c r="EN47" s="276"/>
      <c r="EO47" s="243"/>
      <c r="EP47" s="267"/>
      <c r="EQ47" s="243"/>
      <c r="ER47" s="267"/>
      <c r="ES47" s="243"/>
      <c r="ET47" s="267"/>
      <c r="EU47" s="277"/>
      <c r="EV47" s="282"/>
      <c r="EW47" s="276"/>
      <c r="EX47" s="243"/>
      <c r="EY47" s="267"/>
      <c r="EZ47" s="243"/>
      <c r="FA47" s="267"/>
      <c r="FB47" s="243"/>
      <c r="FC47" s="267"/>
      <c r="FD47" s="277"/>
      <c r="FE47" s="282"/>
      <c r="FF47" s="276"/>
      <c r="FG47" s="243"/>
      <c r="FH47" s="267"/>
      <c r="FI47" s="243"/>
      <c r="FJ47" s="267"/>
      <c r="FK47" s="243"/>
      <c r="FL47" s="267"/>
      <c r="FM47" s="277"/>
      <c r="FN47" s="282"/>
      <c r="FO47" s="276"/>
      <c r="FP47" s="243"/>
      <c r="FQ47" s="267"/>
      <c r="FR47" s="243"/>
      <c r="FS47" s="267"/>
      <c r="FT47" s="243"/>
      <c r="FU47" s="267"/>
      <c r="FV47" s="277"/>
      <c r="FW47" s="282"/>
    </row>
    <row r="48" spans="1:179" ht="18" customHeight="1" thickBot="1">
      <c r="A48" s="246" t="s">
        <v>260</v>
      </c>
      <c r="B48" s="307"/>
      <c r="C48" s="307"/>
      <c r="D48" s="323"/>
      <c r="E48" s="310"/>
      <c r="F48" s="253">
        <f t="shared" si="47"/>
        <v>1</v>
      </c>
      <c r="G48" s="250">
        <f t="shared" si="36"/>
        <v>0</v>
      </c>
      <c r="H48" s="250">
        <f t="shared" si="37"/>
        <v>1</v>
      </c>
      <c r="I48" s="250">
        <f t="shared" si="38"/>
        <v>0</v>
      </c>
      <c r="J48" s="250">
        <f t="shared" si="39"/>
        <v>0</v>
      </c>
      <c r="K48" s="250">
        <f t="shared" si="40"/>
        <v>0</v>
      </c>
      <c r="L48" s="250">
        <f t="shared" si="41"/>
        <v>0</v>
      </c>
      <c r="M48" s="259">
        <f t="shared" si="42"/>
        <v>0</v>
      </c>
      <c r="N48" s="253">
        <f>+F48+H48+J48+L48</f>
        <v>2</v>
      </c>
      <c r="O48" s="250">
        <f>+G48+I48+K48+M48</f>
        <v>0</v>
      </c>
      <c r="P48" s="303"/>
      <c r="Q48" s="304"/>
      <c r="R48" s="278"/>
      <c r="S48" s="249"/>
      <c r="T48" s="279"/>
      <c r="U48" s="249"/>
      <c r="V48" s="279"/>
      <c r="W48" s="249"/>
      <c r="X48" s="279"/>
      <c r="Y48" s="280"/>
      <c r="Z48" s="283"/>
      <c r="AA48" s="278"/>
      <c r="AB48" s="249"/>
      <c r="AC48" s="279"/>
      <c r="AD48" s="249"/>
      <c r="AE48" s="279"/>
      <c r="AF48" s="249"/>
      <c r="AG48" s="279"/>
      <c r="AH48" s="280"/>
      <c r="AI48" s="283"/>
      <c r="AJ48" s="278"/>
      <c r="AK48" s="249"/>
      <c r="AL48" s="279"/>
      <c r="AM48" s="249"/>
      <c r="AN48" s="279"/>
      <c r="AO48" s="249"/>
      <c r="AP48" s="279"/>
      <c r="AQ48" s="280"/>
      <c r="AR48" s="283"/>
      <c r="AS48" s="278"/>
      <c r="AT48" s="249"/>
      <c r="AU48" s="279"/>
      <c r="AV48" s="249"/>
      <c r="AW48" s="279"/>
      <c r="AX48" s="249"/>
      <c r="AY48" s="279"/>
      <c r="AZ48" s="280"/>
      <c r="BA48" s="283"/>
      <c r="BB48" s="278"/>
      <c r="BC48" s="249"/>
      <c r="BD48" s="279"/>
      <c r="BE48" s="249"/>
      <c r="BF48" s="279"/>
      <c r="BG48" s="249"/>
      <c r="BH48" s="279"/>
      <c r="BI48" s="280"/>
      <c r="BJ48" s="283"/>
      <c r="BK48" s="278">
        <v>1</v>
      </c>
      <c r="BL48" s="249">
        <v>0</v>
      </c>
      <c r="BM48" s="279">
        <v>1</v>
      </c>
      <c r="BN48" s="249">
        <v>0</v>
      </c>
      <c r="BO48" s="279">
        <v>0</v>
      </c>
      <c r="BP48" s="249">
        <v>0</v>
      </c>
      <c r="BQ48" s="279">
        <v>0</v>
      </c>
      <c r="BR48" s="280">
        <v>0</v>
      </c>
      <c r="BS48" s="283"/>
      <c r="BT48" s="278"/>
      <c r="BU48" s="249"/>
      <c r="BV48" s="279"/>
      <c r="BW48" s="249"/>
      <c r="BX48" s="279"/>
      <c r="BY48" s="249"/>
      <c r="BZ48" s="279"/>
      <c r="CA48" s="280"/>
      <c r="CB48" s="283"/>
      <c r="CC48" s="278"/>
      <c r="CD48" s="249"/>
      <c r="CE48" s="279"/>
      <c r="CF48" s="249"/>
      <c r="CG48" s="279"/>
      <c r="CH48" s="249"/>
      <c r="CI48" s="279"/>
      <c r="CJ48" s="280"/>
      <c r="CK48" s="283"/>
      <c r="CL48" s="278"/>
      <c r="CM48" s="249"/>
      <c r="CN48" s="279"/>
      <c r="CO48" s="249"/>
      <c r="CP48" s="279"/>
      <c r="CQ48" s="249"/>
      <c r="CR48" s="279"/>
      <c r="CS48" s="280"/>
      <c r="CT48" s="283"/>
      <c r="CU48" s="278"/>
      <c r="CV48" s="249"/>
      <c r="CW48" s="279"/>
      <c r="CX48" s="249"/>
      <c r="CY48" s="279"/>
      <c r="CZ48" s="249"/>
      <c r="DA48" s="279"/>
      <c r="DB48" s="280"/>
      <c r="DC48" s="283"/>
      <c r="DD48" s="278"/>
      <c r="DE48" s="249"/>
      <c r="DF48" s="279"/>
      <c r="DG48" s="249"/>
      <c r="DH48" s="279"/>
      <c r="DI48" s="249"/>
      <c r="DJ48" s="279"/>
      <c r="DK48" s="280"/>
      <c r="DL48" s="283"/>
      <c r="DM48" s="278"/>
      <c r="DN48" s="249"/>
      <c r="DO48" s="279"/>
      <c r="DP48" s="249"/>
      <c r="DQ48" s="279"/>
      <c r="DR48" s="249"/>
      <c r="DS48" s="279"/>
      <c r="DT48" s="280"/>
      <c r="DU48" s="283"/>
      <c r="DV48" s="278"/>
      <c r="DW48" s="249"/>
      <c r="DX48" s="279"/>
      <c r="DY48" s="249"/>
      <c r="DZ48" s="279"/>
      <c r="EA48" s="249"/>
      <c r="EB48" s="279"/>
      <c r="EC48" s="280"/>
      <c r="ED48" s="283"/>
      <c r="EE48" s="278"/>
      <c r="EF48" s="249"/>
      <c r="EG48" s="279"/>
      <c r="EH48" s="249"/>
      <c r="EI48" s="279"/>
      <c r="EJ48" s="249"/>
      <c r="EK48" s="279"/>
      <c r="EL48" s="280"/>
      <c r="EM48" s="283"/>
      <c r="EN48" s="278"/>
      <c r="EO48" s="249"/>
      <c r="EP48" s="279"/>
      <c r="EQ48" s="249"/>
      <c r="ER48" s="279"/>
      <c r="ES48" s="249"/>
      <c r="ET48" s="279"/>
      <c r="EU48" s="280"/>
      <c r="EV48" s="283"/>
      <c r="EW48" s="278"/>
      <c r="EX48" s="249"/>
      <c r="EY48" s="279"/>
      <c r="EZ48" s="249"/>
      <c r="FA48" s="279"/>
      <c r="FB48" s="249"/>
      <c r="FC48" s="279"/>
      <c r="FD48" s="280"/>
      <c r="FE48" s="283"/>
      <c r="FF48" s="278"/>
      <c r="FG48" s="249"/>
      <c r="FH48" s="279"/>
      <c r="FI48" s="249"/>
      <c r="FJ48" s="279"/>
      <c r="FK48" s="249"/>
      <c r="FL48" s="279"/>
      <c r="FM48" s="280"/>
      <c r="FN48" s="283"/>
      <c r="FO48" s="278"/>
      <c r="FP48" s="249"/>
      <c r="FQ48" s="279"/>
      <c r="FR48" s="249"/>
      <c r="FS48" s="279"/>
      <c r="FT48" s="249"/>
      <c r="FU48" s="279"/>
      <c r="FV48" s="280"/>
      <c r="FW48" s="283"/>
    </row>
    <row r="49" spans="1:179" ht="16.5" thickBot="1">
      <c r="A49" s="228" t="s">
        <v>323</v>
      </c>
      <c r="B49" s="240"/>
      <c r="C49" s="237"/>
      <c r="D49" s="237"/>
      <c r="E49" s="239"/>
      <c r="F49" s="264">
        <f aca="true" t="shared" si="48" ref="F49:P49">SUM(F37:F48)</f>
        <v>31</v>
      </c>
      <c r="G49" s="265">
        <f t="shared" si="48"/>
        <v>25</v>
      </c>
      <c r="H49" s="265">
        <f t="shared" si="48"/>
        <v>33</v>
      </c>
      <c r="I49" s="265">
        <f t="shared" si="48"/>
        <v>23</v>
      </c>
      <c r="J49" s="265">
        <f t="shared" si="48"/>
        <v>30</v>
      </c>
      <c r="K49" s="265">
        <f t="shared" si="48"/>
        <v>26</v>
      </c>
      <c r="L49" s="265">
        <f t="shared" si="48"/>
        <v>24</v>
      </c>
      <c r="M49" s="271">
        <f t="shared" si="48"/>
        <v>32</v>
      </c>
      <c r="N49" s="264">
        <f t="shared" si="48"/>
        <v>118</v>
      </c>
      <c r="O49" s="271">
        <f t="shared" si="48"/>
        <v>106</v>
      </c>
      <c r="P49" s="271">
        <f t="shared" si="48"/>
        <v>176</v>
      </c>
      <c r="Q49" s="272">
        <f>+SUM(N49*2+P49)/(N49+O49)</f>
        <v>1.8392857142857142</v>
      </c>
      <c r="R49" s="284"/>
      <c r="S49" s="285" t="str">
        <f>IF(SUM(R37:S48)=4," ","err")</f>
        <v> </v>
      </c>
      <c r="T49" s="286"/>
      <c r="U49" s="285" t="str">
        <f>IF(SUM(T37:U48)=4," ","err")</f>
        <v> </v>
      </c>
      <c r="V49" s="286"/>
      <c r="W49" s="285" t="str">
        <f>IF(SUM(V37:W48)=4," ","err")</f>
        <v> </v>
      </c>
      <c r="X49" s="286"/>
      <c r="Y49" s="285" t="str">
        <f>IF(SUM(X37:Y48)=4," ","err")</f>
        <v> </v>
      </c>
      <c r="Z49" s="287">
        <f>IF((SUM(R37:R48)+SUM(T37:T48)+SUM(V37:V48)+SUM(X37:X48))&gt;8,1,0)</f>
        <v>0</v>
      </c>
      <c r="AA49" s="284"/>
      <c r="AB49" s="285" t="str">
        <f>IF(SUM(AA37:AB48)=4," ","err")</f>
        <v> </v>
      </c>
      <c r="AC49" s="286"/>
      <c r="AD49" s="285" t="str">
        <f>IF(SUM(AC37:AD48)=4," ","err")</f>
        <v> </v>
      </c>
      <c r="AE49" s="286"/>
      <c r="AF49" s="285" t="str">
        <f>IF(SUM(AE37:AF48)=4," ","err")</f>
        <v> </v>
      </c>
      <c r="AG49" s="286"/>
      <c r="AH49" s="285" t="str">
        <f>IF(SUM(AG37:AH48)=4," ","err")</f>
        <v> </v>
      </c>
      <c r="AI49" s="287">
        <f>IF((SUM(AA37:AA48)+SUM(AC37:AC48)+SUM(AE37:AE48)+SUM(AG37:AG48))&gt;8,1,0)</f>
        <v>0</v>
      </c>
      <c r="AJ49" s="284"/>
      <c r="AK49" s="285" t="str">
        <f>IF(SUM(AJ37:AK48)=4," ","err")</f>
        <v> </v>
      </c>
      <c r="AL49" s="286"/>
      <c r="AM49" s="285" t="str">
        <f>IF(SUM(AL37:AM48)=4," ","err")</f>
        <v> </v>
      </c>
      <c r="AN49" s="286"/>
      <c r="AO49" s="285" t="str">
        <f>IF(SUM(AN37:AO48)=4," ","err")</f>
        <v> </v>
      </c>
      <c r="AP49" s="286"/>
      <c r="AQ49" s="285" t="str">
        <f>IF(SUM(AP37:AQ48)=4," ","err")</f>
        <v> </v>
      </c>
      <c r="AR49" s="287">
        <f>IF((SUM(AJ37:AJ48)+SUM(AL37:AL48)+SUM(AN37:AN48)+SUM(AP37:AP48))&gt;8,1,0)</f>
        <v>1</v>
      </c>
      <c r="AS49" s="284"/>
      <c r="AT49" s="285" t="str">
        <f>IF(SUM(AS37:AT48)=4," ","err")</f>
        <v> </v>
      </c>
      <c r="AU49" s="286"/>
      <c r="AV49" s="285" t="str">
        <f>IF(SUM(AU37:AV48)=4," ","err")</f>
        <v> </v>
      </c>
      <c r="AW49" s="286"/>
      <c r="AX49" s="285" t="str">
        <f>IF(SUM(AW37:AX48)=4," ","err")</f>
        <v> </v>
      </c>
      <c r="AY49" s="286"/>
      <c r="AZ49" s="285" t="str">
        <f>IF(SUM(AY37:AZ48)=4," ","err")</f>
        <v> </v>
      </c>
      <c r="BA49" s="287">
        <f>IF((SUM(AS37:AS48)+SUM(AU37:AU48)+SUM(AW37:AW48)+SUM(AY37:AY48))&gt;8,1,0)</f>
        <v>1</v>
      </c>
      <c r="BB49" s="284"/>
      <c r="BC49" s="285" t="str">
        <f>IF(SUM(BB37:BC48)=4," ","err")</f>
        <v> </v>
      </c>
      <c r="BD49" s="286"/>
      <c r="BE49" s="285" t="str">
        <f>IF(SUM(BD37:BE48)=4," ","err")</f>
        <v> </v>
      </c>
      <c r="BF49" s="286"/>
      <c r="BG49" s="285" t="str">
        <f>IF(SUM(BF37:BG48)=4," ","err")</f>
        <v> </v>
      </c>
      <c r="BH49" s="286"/>
      <c r="BI49" s="285" t="str">
        <f>IF(SUM(BH37:BI48)=4," ","err")</f>
        <v> </v>
      </c>
      <c r="BJ49" s="287">
        <f>IF((SUM(BB37:BB48)+SUM(BD37:BD48)+SUM(BF37:BF48)+SUM(BH37:BH48))&gt;8,1,0)</f>
        <v>0</v>
      </c>
      <c r="BK49" s="284"/>
      <c r="BL49" s="285" t="str">
        <f>IF(SUM(BK37:BL48)=4," ","err")</f>
        <v> </v>
      </c>
      <c r="BM49" s="286"/>
      <c r="BN49" s="285" t="str">
        <f>IF(SUM(BM37:BN48)=4," ","err")</f>
        <v> </v>
      </c>
      <c r="BO49" s="286"/>
      <c r="BP49" s="285" t="str">
        <f>IF(SUM(BO37:BP48)=4," ","err")</f>
        <v> </v>
      </c>
      <c r="BQ49" s="286"/>
      <c r="BR49" s="285" t="str">
        <f>IF(SUM(BQ37:BR48)=4," ","err")</f>
        <v> </v>
      </c>
      <c r="BS49" s="287">
        <f>IF((SUM(BK37:BK48)+SUM(BM37:BM48)+SUM(BO37:BO48)+SUM(BQ37:BQ48))&gt;8,1,0)</f>
        <v>1</v>
      </c>
      <c r="BT49" s="284"/>
      <c r="BU49" s="285" t="str">
        <f>IF(SUM(BT37:BU48)=4," ","err")</f>
        <v> </v>
      </c>
      <c r="BV49" s="286"/>
      <c r="BW49" s="285" t="str">
        <f>IF(SUM(BV37:BW48)=4," ","err")</f>
        <v> </v>
      </c>
      <c r="BX49" s="286"/>
      <c r="BY49" s="285" t="str">
        <f>IF(SUM(BX37:BY48)=4," ","err")</f>
        <v> </v>
      </c>
      <c r="BZ49" s="286"/>
      <c r="CA49" s="285" t="str">
        <f>IF(SUM(BZ37:CA48)=4," ","err")</f>
        <v> </v>
      </c>
      <c r="CB49" s="287">
        <f>IF((SUM(BT37:BT48)+SUM(BV37:BV48)+SUM(BX37:BX48)+SUM(BZ37:BZ48))&gt;8,1,0)</f>
        <v>1</v>
      </c>
      <c r="CC49" s="284"/>
      <c r="CD49" s="285" t="str">
        <f>IF(SUM(CC37:CD48)=4," ","err")</f>
        <v> </v>
      </c>
      <c r="CE49" s="286"/>
      <c r="CF49" s="285" t="str">
        <f>IF(SUM(CE37:CF48)=4," ","err")</f>
        <v> </v>
      </c>
      <c r="CG49" s="286"/>
      <c r="CH49" s="285" t="str">
        <f>IF(SUM(CG37:CH48)=4," ","err")</f>
        <v> </v>
      </c>
      <c r="CI49" s="286"/>
      <c r="CJ49" s="285" t="str">
        <f>IF(SUM(CI37:CJ48)=4," ","err")</f>
        <v> </v>
      </c>
      <c r="CK49" s="287">
        <f>IF((SUM(CC37:CC48)+SUM(CE37:CE48)+SUM(CG37:CG48)+SUM(CI37:CI48))&gt;8,1,0)</f>
        <v>0</v>
      </c>
      <c r="CL49" s="284"/>
      <c r="CM49" s="285" t="str">
        <f>IF(SUM(CL37:CM48)=4," ","err")</f>
        <v> </v>
      </c>
      <c r="CN49" s="286"/>
      <c r="CO49" s="285" t="str">
        <f>IF(SUM(CN37:CO48)=4," ","err")</f>
        <v> </v>
      </c>
      <c r="CP49" s="286"/>
      <c r="CQ49" s="285" t="str">
        <f>IF(SUM(CP37:CQ48)=4," ","err")</f>
        <v> </v>
      </c>
      <c r="CR49" s="286"/>
      <c r="CS49" s="285" t="str">
        <f>IF(SUM(CR37:CS48)=4," ","err")</f>
        <v> </v>
      </c>
      <c r="CT49" s="287">
        <f>IF((SUM(CL37:CL48)+SUM(CN37:CN48)+SUM(CP37:CP48)+SUM(CR37:CR48))&gt;8,1,0)</f>
        <v>1</v>
      </c>
      <c r="CU49" s="284"/>
      <c r="CV49" s="285" t="str">
        <f>IF(SUM(CU37:CV48)=4," ","err")</f>
        <v> </v>
      </c>
      <c r="CW49" s="286"/>
      <c r="CX49" s="285" t="str">
        <f>IF(SUM(CW37:CX48)=4," ","err")</f>
        <v> </v>
      </c>
      <c r="CY49" s="286"/>
      <c r="CZ49" s="285" t="str">
        <f>IF(SUM(CY37:CZ48)=4," ","err")</f>
        <v> </v>
      </c>
      <c r="DA49" s="286"/>
      <c r="DB49" s="285" t="str">
        <f>IF(SUM(DA37:DB48)=4," ","err")</f>
        <v> </v>
      </c>
      <c r="DC49" s="287">
        <f>IF((SUM(CU37:CU48)+SUM(CW37:CW48)+SUM(CY37:CY48)+SUM(DA37:DA48))&gt;8,1,0)</f>
        <v>0</v>
      </c>
      <c r="DD49" s="284"/>
      <c r="DE49" s="285" t="str">
        <f>IF(SUM(DD37:DE48)=4," ","err")</f>
        <v> </v>
      </c>
      <c r="DF49" s="286"/>
      <c r="DG49" s="285" t="str">
        <f>IF(SUM(DF37:DG48)=4," ","err")</f>
        <v> </v>
      </c>
      <c r="DH49" s="286"/>
      <c r="DI49" s="285" t="str">
        <f>IF(SUM(DH37:DI48)=4," ","err")</f>
        <v> </v>
      </c>
      <c r="DJ49" s="286"/>
      <c r="DK49" s="285" t="str">
        <f>IF(SUM(DJ37:DK48)=4," ","err")</f>
        <v> </v>
      </c>
      <c r="DL49" s="287">
        <f>IF((SUM(DD37:DD48)+SUM(DF37:DF48)+SUM(DH37:DH48)+SUM(DJ37:DJ48))&gt;8,1,0)</f>
        <v>0</v>
      </c>
      <c r="DM49" s="284"/>
      <c r="DN49" s="285" t="str">
        <f>IF(SUM(DM37:DN48)=4," ","err")</f>
        <v> </v>
      </c>
      <c r="DO49" s="286"/>
      <c r="DP49" s="285" t="str">
        <f>IF(SUM(DO37:DP48)=4," ","err")</f>
        <v> </v>
      </c>
      <c r="DQ49" s="286"/>
      <c r="DR49" s="285" t="str">
        <f>IF(SUM(DQ37:DR48)=4," ","err")</f>
        <v> </v>
      </c>
      <c r="DS49" s="286"/>
      <c r="DT49" s="285" t="str">
        <f>IF(SUM(DS37:DT48)=4," ","err")</f>
        <v> </v>
      </c>
      <c r="DU49" s="287">
        <f>IF((SUM(DM37:DM48)+SUM(DO37:DO48)+SUM(DQ37:DQ48)+SUM(DS37:DS48))&gt;8,1,0)</f>
        <v>1</v>
      </c>
      <c r="DV49" s="284"/>
      <c r="DW49" s="285" t="str">
        <f>IF(SUM(DV37:DW48)=4," ","err")</f>
        <v> </v>
      </c>
      <c r="DX49" s="286"/>
      <c r="DY49" s="285" t="str">
        <f>IF(SUM(DX37:DY48)=4," ","err")</f>
        <v> </v>
      </c>
      <c r="DZ49" s="286"/>
      <c r="EA49" s="285" t="str">
        <f>IF(SUM(DZ37:EA48)=4," ","err")</f>
        <v> </v>
      </c>
      <c r="EB49" s="286"/>
      <c r="EC49" s="285" t="str">
        <f>IF(SUM(EB37:EC48)=4," ","err")</f>
        <v> </v>
      </c>
      <c r="ED49" s="287">
        <f>IF((SUM(DV37:DV48)+SUM(DX37:DX48)+SUM(DZ37:DZ48)+SUM(EB37:EB48))&gt;8,1,0)</f>
        <v>1</v>
      </c>
      <c r="EE49" s="284"/>
      <c r="EF49" s="285" t="str">
        <f>IF(SUM(EE37:EF48)=4," ","err")</f>
        <v> </v>
      </c>
      <c r="EG49" s="286"/>
      <c r="EH49" s="285" t="str">
        <f>IF(SUM(EG37:EH48)=4," ","err")</f>
        <v> </v>
      </c>
      <c r="EI49" s="286"/>
      <c r="EJ49" s="285" t="str">
        <f>IF(SUM(EI37:EJ48)=4," ","err")</f>
        <v> </v>
      </c>
      <c r="EK49" s="286"/>
      <c r="EL49" s="285" t="str">
        <f>IF(SUM(EK37:EL48)=4," ","err")</f>
        <v> </v>
      </c>
      <c r="EM49" s="287">
        <f>IF((SUM(EE37:EE48)+SUM(EG37:EG48)+SUM(EI37:EI48)+SUM(EK37:EK48))&gt;8,1,0)</f>
        <v>1</v>
      </c>
      <c r="EN49" s="284"/>
      <c r="EO49" s="285" t="str">
        <f>IF(SUM(EN37:EO48)=4," ","err")</f>
        <v>err</v>
      </c>
      <c r="EP49" s="286"/>
      <c r="EQ49" s="285" t="str">
        <f>IF(SUM(EP37:EQ48)=4," ","err")</f>
        <v>err</v>
      </c>
      <c r="ER49" s="286"/>
      <c r="ES49" s="285" t="str">
        <f>IF(SUM(ER37:ES48)=4," ","err")</f>
        <v>err</v>
      </c>
      <c r="ET49" s="286"/>
      <c r="EU49" s="285" t="str">
        <f>IF(SUM(ET37:EU48)=4," ","err")</f>
        <v>err</v>
      </c>
      <c r="EV49" s="287">
        <f>IF((SUM(EN37:EN48)+SUM(EP37:EP48)+SUM(ER37:ER48)+SUM(ET37:ET48))&gt;8,1,0)</f>
        <v>0</v>
      </c>
      <c r="EW49" s="284"/>
      <c r="EX49" s="285" t="str">
        <f>IF(SUM(EW37:EX48)=4," ","err")</f>
        <v>err</v>
      </c>
      <c r="EY49" s="286"/>
      <c r="EZ49" s="285" t="str">
        <f>IF(SUM(EY37:EZ48)=4," ","err")</f>
        <v>err</v>
      </c>
      <c r="FA49" s="286"/>
      <c r="FB49" s="285" t="str">
        <f>IF(SUM(FA37:FB48)=4," ","err")</f>
        <v>err</v>
      </c>
      <c r="FC49" s="286"/>
      <c r="FD49" s="285" t="str">
        <f>IF(SUM(FC37:FD48)=4," ","err")</f>
        <v>err</v>
      </c>
      <c r="FE49" s="287">
        <f>IF((SUM(EW37:EW48)+SUM(EY37:EY48)+SUM(FA37:FA48)+SUM(FC37:FC48))&gt;8,1,0)</f>
        <v>0</v>
      </c>
      <c r="FF49" s="284"/>
      <c r="FG49" s="285" t="str">
        <f>IF(SUM(FF37:FG48)=4," ","err")</f>
        <v>err</v>
      </c>
      <c r="FH49" s="286"/>
      <c r="FI49" s="285" t="str">
        <f>IF(SUM(FH37:FI48)=4," ","err")</f>
        <v>err</v>
      </c>
      <c r="FJ49" s="286"/>
      <c r="FK49" s="285" t="str">
        <f>IF(SUM(FJ37:FK48)=4," ","err")</f>
        <v>err</v>
      </c>
      <c r="FL49" s="286"/>
      <c r="FM49" s="285" t="str">
        <f>IF(SUM(FL37:FM48)=4," ","err")</f>
        <v>err</v>
      </c>
      <c r="FN49" s="287">
        <f>IF((SUM(FF37:FF48)+SUM(FH37:FH48)+SUM(FJ37:FJ48)+SUM(FL37:FL48))&gt;8,1,0)</f>
        <v>0</v>
      </c>
      <c r="FO49" s="284"/>
      <c r="FP49" s="285" t="str">
        <f>IF(SUM(FO37:FP48)=4," ","err")</f>
        <v>err</v>
      </c>
      <c r="FQ49" s="286"/>
      <c r="FR49" s="285" t="str">
        <f>IF(SUM(FQ37:FR48)=4," ","err")</f>
        <v>err</v>
      </c>
      <c r="FS49" s="286"/>
      <c r="FT49" s="285" t="str">
        <f>IF(SUM(FS37:FT48)=4," ","err")</f>
        <v>err</v>
      </c>
      <c r="FU49" s="286"/>
      <c r="FV49" s="285" t="str">
        <f>IF(SUM(FU37:FV48)=4," ","err")</f>
        <v>err</v>
      </c>
      <c r="FW49" s="287">
        <f>IF((SUM(FO37:FO48)+SUM(FQ37:FQ48)+SUM(FS37:FS48)+SUM(FU37:FU48))&gt;8,1,0)</f>
        <v>0</v>
      </c>
    </row>
    <row r="50" ht="15">
      <c r="A50" s="228" t="s">
        <v>324</v>
      </c>
    </row>
    <row r="51" ht="15.75" thickBot="1"/>
    <row r="52" spans="1:179" ht="21" customHeight="1" thickBot="1">
      <c r="A52" s="328" t="s">
        <v>349</v>
      </c>
      <c r="B52" s="291"/>
      <c r="C52" s="292"/>
      <c r="D52" s="320"/>
      <c r="E52" s="293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5"/>
      <c r="R52" s="576"/>
      <c r="S52" s="577"/>
      <c r="T52" s="577"/>
      <c r="U52" s="577"/>
      <c r="V52" s="577"/>
      <c r="W52" s="577"/>
      <c r="X52" s="577"/>
      <c r="Y52" s="577"/>
      <c r="Z52" s="578"/>
      <c r="AA52" s="576"/>
      <c r="AB52" s="577"/>
      <c r="AC52" s="577"/>
      <c r="AD52" s="577"/>
      <c r="AE52" s="577"/>
      <c r="AF52" s="577"/>
      <c r="AG52" s="577"/>
      <c r="AH52" s="577"/>
      <c r="AI52" s="578"/>
      <c r="AJ52" s="576"/>
      <c r="AK52" s="577"/>
      <c r="AL52" s="577"/>
      <c r="AM52" s="577"/>
      <c r="AN52" s="577"/>
      <c r="AO52" s="577"/>
      <c r="AP52" s="577"/>
      <c r="AQ52" s="577"/>
      <c r="AR52" s="578"/>
      <c r="AS52" s="576"/>
      <c r="AT52" s="577"/>
      <c r="AU52" s="577"/>
      <c r="AV52" s="577"/>
      <c r="AW52" s="577"/>
      <c r="AX52" s="577"/>
      <c r="AY52" s="577"/>
      <c r="AZ52" s="577"/>
      <c r="BA52" s="578"/>
      <c r="BB52" s="576"/>
      <c r="BC52" s="577"/>
      <c r="BD52" s="577"/>
      <c r="BE52" s="577"/>
      <c r="BF52" s="577"/>
      <c r="BG52" s="577"/>
      <c r="BH52" s="577"/>
      <c r="BI52" s="577"/>
      <c r="BJ52" s="578"/>
      <c r="BK52" s="576"/>
      <c r="BL52" s="577"/>
      <c r="BM52" s="577"/>
      <c r="BN52" s="577"/>
      <c r="BO52" s="577"/>
      <c r="BP52" s="577"/>
      <c r="BQ52" s="577"/>
      <c r="BR52" s="577"/>
      <c r="BS52" s="578"/>
      <c r="BT52" s="576"/>
      <c r="BU52" s="577"/>
      <c r="BV52" s="577"/>
      <c r="BW52" s="577"/>
      <c r="BX52" s="577"/>
      <c r="BY52" s="577"/>
      <c r="BZ52" s="577"/>
      <c r="CA52" s="577"/>
      <c r="CB52" s="578"/>
      <c r="CC52" s="576"/>
      <c r="CD52" s="577"/>
      <c r="CE52" s="577"/>
      <c r="CF52" s="577"/>
      <c r="CG52" s="577"/>
      <c r="CH52" s="577"/>
      <c r="CI52" s="577"/>
      <c r="CJ52" s="577"/>
      <c r="CK52" s="578"/>
      <c r="CL52" s="576"/>
      <c r="CM52" s="577"/>
      <c r="CN52" s="577"/>
      <c r="CO52" s="577"/>
      <c r="CP52" s="577"/>
      <c r="CQ52" s="577"/>
      <c r="CR52" s="577"/>
      <c r="CS52" s="577"/>
      <c r="CT52" s="578"/>
      <c r="CU52" s="576"/>
      <c r="CV52" s="577"/>
      <c r="CW52" s="577"/>
      <c r="CX52" s="577"/>
      <c r="CY52" s="577"/>
      <c r="CZ52" s="577"/>
      <c r="DA52" s="577"/>
      <c r="DB52" s="577"/>
      <c r="DC52" s="578"/>
      <c r="DD52" s="576"/>
      <c r="DE52" s="577"/>
      <c r="DF52" s="577"/>
      <c r="DG52" s="577"/>
      <c r="DH52" s="577"/>
      <c r="DI52" s="577"/>
      <c r="DJ52" s="577"/>
      <c r="DK52" s="577"/>
      <c r="DL52" s="578"/>
      <c r="DM52" s="576"/>
      <c r="DN52" s="577"/>
      <c r="DO52" s="577"/>
      <c r="DP52" s="577"/>
      <c r="DQ52" s="577"/>
      <c r="DR52" s="577"/>
      <c r="DS52" s="577"/>
      <c r="DT52" s="577"/>
      <c r="DU52" s="578"/>
      <c r="DV52" s="576"/>
      <c r="DW52" s="577"/>
      <c r="DX52" s="577"/>
      <c r="DY52" s="577"/>
      <c r="DZ52" s="577"/>
      <c r="EA52" s="577"/>
      <c r="EB52" s="577"/>
      <c r="EC52" s="577"/>
      <c r="ED52" s="578"/>
      <c r="EE52" s="576"/>
      <c r="EF52" s="577"/>
      <c r="EG52" s="577"/>
      <c r="EH52" s="577"/>
      <c r="EI52" s="577"/>
      <c r="EJ52" s="577"/>
      <c r="EK52" s="577"/>
      <c r="EL52" s="577"/>
      <c r="EM52" s="578"/>
      <c r="EN52" s="576"/>
      <c r="EO52" s="577"/>
      <c r="EP52" s="577"/>
      <c r="EQ52" s="577"/>
      <c r="ER52" s="577"/>
      <c r="ES52" s="577"/>
      <c r="ET52" s="577"/>
      <c r="EU52" s="577"/>
      <c r="EV52" s="578"/>
      <c r="EW52" s="576"/>
      <c r="EX52" s="577"/>
      <c r="EY52" s="577"/>
      <c r="EZ52" s="577"/>
      <c r="FA52" s="577"/>
      <c r="FB52" s="577"/>
      <c r="FC52" s="577"/>
      <c r="FD52" s="577"/>
      <c r="FE52" s="578"/>
      <c r="FF52" s="576"/>
      <c r="FG52" s="577"/>
      <c r="FH52" s="577"/>
      <c r="FI52" s="577"/>
      <c r="FJ52" s="577"/>
      <c r="FK52" s="577"/>
      <c r="FL52" s="577"/>
      <c r="FM52" s="577"/>
      <c r="FN52" s="578"/>
      <c r="FO52" s="576"/>
      <c r="FP52" s="577"/>
      <c r="FQ52" s="577"/>
      <c r="FR52" s="577"/>
      <c r="FS52" s="577"/>
      <c r="FT52" s="577"/>
      <c r="FU52" s="577"/>
      <c r="FV52" s="577"/>
      <c r="FW52" s="578"/>
    </row>
    <row r="53" spans="1:179" ht="15.75">
      <c r="A53" s="256" t="s">
        <v>370</v>
      </c>
      <c r="B53" s="314">
        <f aca="true" t="shared" si="49" ref="B53:B58">14*1.5</f>
        <v>21</v>
      </c>
      <c r="C53" s="244">
        <f aca="true" t="shared" si="50" ref="C53:C60">+N53+O53</f>
        <v>44</v>
      </c>
      <c r="D53" s="311">
        <v>0</v>
      </c>
      <c r="E53" s="317" t="str">
        <f aca="true" t="shared" si="51" ref="E53:E58">+IF(D53&lt;=0,"QUALIFIED","INELIGIBLE")</f>
        <v>QUALIFIED</v>
      </c>
      <c r="F53" s="252">
        <f>+R53+AA53+AJ53+AS53+BB53+BK53+BT53+CC53+CL53+CU53+DD53+DM53+DV53+EE53+EN53+EW53+FF53+FO53</f>
        <v>4</v>
      </c>
      <c r="G53" s="252">
        <f aca="true" t="shared" si="52" ref="G53:G64">+S53+AB53+AK53+AT53+BC53+BL53+BU53+CD53+CM53+CV53+DE53+DN53+DW53+EF53+EO53+EX53+FG53+FP53</f>
        <v>10</v>
      </c>
      <c r="H53" s="252">
        <f aca="true" t="shared" si="53" ref="H53:H64">+T53+AC53+AL53+AU53+BD53+BM53+BV53+CE53+CN53+CW53+DF53+DO53+DX53+EG53+EP53+EY53+FH53+FQ53</f>
        <v>4</v>
      </c>
      <c r="I53" s="252">
        <f aca="true" t="shared" si="54" ref="I53:I64">+U53+AD53+AM53+AV53+BE53+BN53+BW53+CF53+CO53+CX53+DG53+DP53+DY53+EH53+EQ53+EZ53+FI53+FR53</f>
        <v>3</v>
      </c>
      <c r="J53" s="252">
        <f aca="true" t="shared" si="55" ref="J53:J64">+V53+AE53+AN53+AW53+BF53+BO53+BX53+CG53+CP53+CY53+DH53+DQ53+DZ53+EI53+ER53+FA53+FJ53+FS53</f>
        <v>7</v>
      </c>
      <c r="K53" s="252">
        <f aca="true" t="shared" si="56" ref="K53:K64">+W53+AF53+AO53+AX53+BG53+BP53+BY53+CH53+CQ53+CZ53+DI53+DR53+EA53+EJ53+ES53+FB53+FK53+FT53</f>
        <v>6</v>
      </c>
      <c r="L53" s="252">
        <f aca="true" t="shared" si="57" ref="L53:L64">+X53+AG53+AP53+AY53+BH53+BQ53+BZ53+CI53+CR53+DA53+DJ53+DS53+EB53+EK53+ET53+FC53+FL53+FU53</f>
        <v>5</v>
      </c>
      <c r="M53" s="258">
        <f aca="true" t="shared" si="58" ref="M53:M64">+Y53+AH53+AQ53+AZ53+BI53+BR53+CA53+CJ53+CS53+DB53+DK53+DT53+EC53+EL53+EU53+FD53+FM53+FV53</f>
        <v>5</v>
      </c>
      <c r="N53" s="251">
        <f>+F53+H53+J53+L53</f>
        <v>20</v>
      </c>
      <c r="O53" s="252">
        <f>+G53+I53+K53+M53</f>
        <v>24</v>
      </c>
      <c r="P53" s="261">
        <f>+Z53+AI53+AR53+BA53+BJ53+BS53+CB53+CK53+CT53+DC53+DL53+DU53+ED53+EM53+EV53+FE53+FN53+FW53</f>
        <v>33</v>
      </c>
      <c r="Q53" s="298">
        <f>+SUM(N53*2+P53)/(N53+O53)</f>
        <v>1.6590909090909092</v>
      </c>
      <c r="R53" s="274">
        <v>1</v>
      </c>
      <c r="S53" s="248">
        <v>0</v>
      </c>
      <c r="T53" s="274">
        <v>1</v>
      </c>
      <c r="U53" s="248">
        <v>0</v>
      </c>
      <c r="V53" s="274">
        <v>1</v>
      </c>
      <c r="W53" s="248">
        <v>0</v>
      </c>
      <c r="X53" s="274">
        <v>1</v>
      </c>
      <c r="Y53" s="275">
        <v>0</v>
      </c>
      <c r="Z53" s="281">
        <v>5</v>
      </c>
      <c r="AA53" s="273">
        <v>1</v>
      </c>
      <c r="AB53" s="248">
        <v>0</v>
      </c>
      <c r="AC53" s="274">
        <v>0</v>
      </c>
      <c r="AD53" s="248">
        <v>0</v>
      </c>
      <c r="AE53" s="274">
        <v>1</v>
      </c>
      <c r="AF53" s="248">
        <v>0</v>
      </c>
      <c r="AG53" s="274">
        <v>1</v>
      </c>
      <c r="AH53" s="275">
        <v>0</v>
      </c>
      <c r="AI53" s="281">
        <v>1</v>
      </c>
      <c r="AJ53" s="273">
        <v>0</v>
      </c>
      <c r="AK53" s="248">
        <v>1</v>
      </c>
      <c r="AL53" s="274">
        <v>0</v>
      </c>
      <c r="AM53" s="248">
        <v>0</v>
      </c>
      <c r="AN53" s="274">
        <v>0</v>
      </c>
      <c r="AO53" s="248">
        <v>1</v>
      </c>
      <c r="AP53" s="274">
        <v>0</v>
      </c>
      <c r="AQ53" s="275">
        <v>0</v>
      </c>
      <c r="AR53" s="281">
        <v>2</v>
      </c>
      <c r="AS53" s="273">
        <v>0</v>
      </c>
      <c r="AT53" s="248">
        <v>1</v>
      </c>
      <c r="AU53" s="274">
        <v>0</v>
      </c>
      <c r="AV53" s="248">
        <v>0</v>
      </c>
      <c r="AW53" s="274">
        <v>0</v>
      </c>
      <c r="AX53" s="248">
        <v>0</v>
      </c>
      <c r="AY53" s="274">
        <v>0</v>
      </c>
      <c r="AZ53" s="275">
        <v>1</v>
      </c>
      <c r="BA53" s="281">
        <v>1</v>
      </c>
      <c r="BB53" s="273">
        <v>0</v>
      </c>
      <c r="BC53" s="248">
        <v>1</v>
      </c>
      <c r="BD53" s="274">
        <v>0</v>
      </c>
      <c r="BE53" s="248">
        <v>1</v>
      </c>
      <c r="BF53" s="274">
        <v>1</v>
      </c>
      <c r="BG53" s="248">
        <v>0</v>
      </c>
      <c r="BH53" s="274">
        <v>1</v>
      </c>
      <c r="BI53" s="275">
        <v>0</v>
      </c>
      <c r="BJ53" s="281">
        <v>6</v>
      </c>
      <c r="BK53" s="273">
        <v>1</v>
      </c>
      <c r="BL53" s="248">
        <v>0</v>
      </c>
      <c r="BM53" s="274">
        <v>1</v>
      </c>
      <c r="BN53" s="248">
        <v>0</v>
      </c>
      <c r="BO53" s="274">
        <v>0</v>
      </c>
      <c r="BP53" s="248">
        <v>1</v>
      </c>
      <c r="BQ53" s="274">
        <v>0</v>
      </c>
      <c r="BR53" s="275">
        <v>0</v>
      </c>
      <c r="BS53" s="281">
        <v>6</v>
      </c>
      <c r="BT53" s="273">
        <v>0</v>
      </c>
      <c r="BU53" s="248">
        <v>1</v>
      </c>
      <c r="BV53" s="274">
        <v>0</v>
      </c>
      <c r="BW53" s="248">
        <v>0</v>
      </c>
      <c r="BX53" s="274">
        <v>1</v>
      </c>
      <c r="BY53" s="248">
        <v>0</v>
      </c>
      <c r="BZ53" s="274">
        <v>0</v>
      </c>
      <c r="CA53" s="275">
        <v>0</v>
      </c>
      <c r="CB53" s="281">
        <v>3</v>
      </c>
      <c r="CC53" s="273">
        <v>0</v>
      </c>
      <c r="CD53" s="248">
        <v>1</v>
      </c>
      <c r="CE53" s="274">
        <v>0</v>
      </c>
      <c r="CF53" s="248">
        <v>0</v>
      </c>
      <c r="CG53" s="274">
        <v>1</v>
      </c>
      <c r="CH53" s="248">
        <v>0</v>
      </c>
      <c r="CI53" s="274">
        <v>1</v>
      </c>
      <c r="CJ53" s="275">
        <v>0</v>
      </c>
      <c r="CK53" s="281">
        <v>1</v>
      </c>
      <c r="CL53" s="273">
        <v>0</v>
      </c>
      <c r="CM53" s="248">
        <v>1</v>
      </c>
      <c r="CN53" s="274">
        <v>0</v>
      </c>
      <c r="CO53" s="248">
        <v>1</v>
      </c>
      <c r="CP53" s="274">
        <v>1</v>
      </c>
      <c r="CQ53" s="248">
        <v>0</v>
      </c>
      <c r="CR53" s="274">
        <v>0</v>
      </c>
      <c r="CS53" s="275">
        <v>1</v>
      </c>
      <c r="CT53" s="281">
        <v>5</v>
      </c>
      <c r="CU53" s="273">
        <v>1</v>
      </c>
      <c r="CV53" s="248">
        <v>0</v>
      </c>
      <c r="CW53" s="274">
        <v>1</v>
      </c>
      <c r="CX53" s="248">
        <v>0</v>
      </c>
      <c r="CY53" s="274">
        <v>0</v>
      </c>
      <c r="CZ53" s="248">
        <v>1</v>
      </c>
      <c r="DA53" s="274">
        <v>0</v>
      </c>
      <c r="DB53" s="275">
        <v>1</v>
      </c>
      <c r="DC53" s="281">
        <v>0</v>
      </c>
      <c r="DD53" s="273">
        <v>0</v>
      </c>
      <c r="DE53" s="248">
        <v>1</v>
      </c>
      <c r="DF53" s="274">
        <v>1</v>
      </c>
      <c r="DG53" s="248">
        <v>0</v>
      </c>
      <c r="DH53" s="274">
        <v>1</v>
      </c>
      <c r="DI53" s="248">
        <v>0</v>
      </c>
      <c r="DJ53" s="274">
        <v>0</v>
      </c>
      <c r="DK53" s="275">
        <v>1</v>
      </c>
      <c r="DL53" s="281">
        <v>2</v>
      </c>
      <c r="DM53" s="273">
        <v>0</v>
      </c>
      <c r="DN53" s="248">
        <v>1</v>
      </c>
      <c r="DO53" s="274">
        <v>0</v>
      </c>
      <c r="DP53" s="248">
        <v>0</v>
      </c>
      <c r="DQ53" s="274">
        <v>0</v>
      </c>
      <c r="DR53" s="248">
        <v>1</v>
      </c>
      <c r="DS53" s="274">
        <v>1</v>
      </c>
      <c r="DT53" s="275">
        <v>0</v>
      </c>
      <c r="DU53" s="281">
        <v>1</v>
      </c>
      <c r="DV53" s="273">
        <v>0</v>
      </c>
      <c r="DW53" s="248">
        <v>1</v>
      </c>
      <c r="DX53" s="274">
        <v>0</v>
      </c>
      <c r="DY53" s="248">
        <v>1</v>
      </c>
      <c r="DZ53" s="274">
        <v>0</v>
      </c>
      <c r="EA53" s="248">
        <v>1</v>
      </c>
      <c r="EB53" s="274">
        <v>0</v>
      </c>
      <c r="EC53" s="275">
        <v>1</v>
      </c>
      <c r="ED53" s="281">
        <v>0</v>
      </c>
      <c r="EE53" s="273">
        <v>0</v>
      </c>
      <c r="EF53" s="248">
        <v>1</v>
      </c>
      <c r="EG53" s="274">
        <v>0</v>
      </c>
      <c r="EH53" s="248">
        <v>0</v>
      </c>
      <c r="EI53" s="274">
        <v>0</v>
      </c>
      <c r="EJ53" s="248">
        <v>1</v>
      </c>
      <c r="EK53" s="274">
        <v>0</v>
      </c>
      <c r="EL53" s="275">
        <v>0</v>
      </c>
      <c r="EM53" s="281">
        <v>0</v>
      </c>
      <c r="EN53" s="273"/>
      <c r="EO53" s="248"/>
      <c r="EP53" s="274"/>
      <c r="EQ53" s="248"/>
      <c r="ER53" s="274"/>
      <c r="ES53" s="248"/>
      <c r="ET53" s="274"/>
      <c r="EU53" s="275"/>
      <c r="EV53" s="281"/>
      <c r="EW53" s="273"/>
      <c r="EX53" s="248"/>
      <c r="EY53" s="274"/>
      <c r="EZ53" s="248"/>
      <c r="FA53" s="274"/>
      <c r="FB53" s="248"/>
      <c r="FC53" s="274"/>
      <c r="FD53" s="275"/>
      <c r="FE53" s="281"/>
      <c r="FF53" s="273"/>
      <c r="FG53" s="248"/>
      <c r="FH53" s="274"/>
      <c r="FI53" s="248"/>
      <c r="FJ53" s="274"/>
      <c r="FK53" s="248"/>
      <c r="FL53" s="274"/>
      <c r="FM53" s="275"/>
      <c r="FN53" s="281"/>
      <c r="FO53" s="273"/>
      <c r="FP53" s="248"/>
      <c r="FQ53" s="274"/>
      <c r="FR53" s="248"/>
      <c r="FS53" s="274"/>
      <c r="FT53" s="248"/>
      <c r="FU53" s="274"/>
      <c r="FV53" s="275"/>
      <c r="FW53" s="281"/>
    </row>
    <row r="54" spans="1:179" ht="15.75">
      <c r="A54" s="245" t="s">
        <v>380</v>
      </c>
      <c r="B54" s="315">
        <f t="shared" si="49"/>
        <v>21</v>
      </c>
      <c r="C54" s="242">
        <f t="shared" si="50"/>
        <v>40</v>
      </c>
      <c r="D54" s="312">
        <v>0</v>
      </c>
      <c r="E54" s="318" t="str">
        <f t="shared" si="51"/>
        <v>QUALIFIED</v>
      </c>
      <c r="F54" s="250">
        <f aca="true" t="shared" si="59" ref="F54:F64">+R54+AA54+AJ54+AS54+BB54+BK54+BT54+CC54+CL54+CU54+DD54+DM54+DV54+EE54+EN54+EW54+FF54+FO54</f>
        <v>2</v>
      </c>
      <c r="G54" s="250">
        <f t="shared" si="52"/>
        <v>9</v>
      </c>
      <c r="H54" s="250">
        <f t="shared" si="53"/>
        <v>4</v>
      </c>
      <c r="I54" s="250">
        <f t="shared" si="54"/>
        <v>6</v>
      </c>
      <c r="J54" s="250">
        <f t="shared" si="55"/>
        <v>4</v>
      </c>
      <c r="K54" s="250">
        <f t="shared" si="56"/>
        <v>5</v>
      </c>
      <c r="L54" s="250">
        <f t="shared" si="57"/>
        <v>4</v>
      </c>
      <c r="M54" s="259">
        <f t="shared" si="58"/>
        <v>6</v>
      </c>
      <c r="N54" s="253">
        <f aca="true" t="shared" si="60" ref="N54:N62">+F54+H54+J54+L54</f>
        <v>14</v>
      </c>
      <c r="O54" s="250">
        <f aca="true" t="shared" si="61" ref="O54:O62">+G54+I54+K54+M54</f>
        <v>26</v>
      </c>
      <c r="P54" s="262">
        <f aca="true" t="shared" si="62" ref="P54:P60">+Z54+AI54+AR54+BA54+BJ54+BS54+CB54+CK54+CT54+DC54+DL54+DU54+ED54+EM54+EV54+FE54+FN54+FW54</f>
        <v>15</v>
      </c>
      <c r="Q54" s="299">
        <f aca="true" t="shared" si="63" ref="Q54:Q60">+SUM(N54*2+P54)/(N54+O54)</f>
        <v>1.075</v>
      </c>
      <c r="R54" s="267"/>
      <c r="S54" s="243"/>
      <c r="T54" s="267"/>
      <c r="U54" s="243"/>
      <c r="V54" s="267"/>
      <c r="W54" s="243"/>
      <c r="X54" s="267"/>
      <c r="Y54" s="277"/>
      <c r="Z54" s="282"/>
      <c r="AA54" s="276">
        <v>0</v>
      </c>
      <c r="AB54" s="243">
        <v>1</v>
      </c>
      <c r="AC54" s="267">
        <v>0</v>
      </c>
      <c r="AD54" s="243">
        <v>1</v>
      </c>
      <c r="AE54" s="267">
        <v>0</v>
      </c>
      <c r="AF54" s="243">
        <v>0</v>
      </c>
      <c r="AG54" s="267">
        <v>0</v>
      </c>
      <c r="AH54" s="277">
        <v>1</v>
      </c>
      <c r="AI54" s="282">
        <v>0</v>
      </c>
      <c r="AJ54" s="276">
        <v>0</v>
      </c>
      <c r="AK54" s="243">
        <v>1</v>
      </c>
      <c r="AL54" s="267">
        <v>0</v>
      </c>
      <c r="AM54" s="243">
        <v>0</v>
      </c>
      <c r="AN54" s="267">
        <v>0</v>
      </c>
      <c r="AO54" s="243">
        <v>0</v>
      </c>
      <c r="AP54" s="267">
        <v>1</v>
      </c>
      <c r="AQ54" s="277">
        <v>0</v>
      </c>
      <c r="AR54" s="282">
        <v>1</v>
      </c>
      <c r="AS54" s="276">
        <v>0</v>
      </c>
      <c r="AT54" s="243">
        <v>0</v>
      </c>
      <c r="AU54" s="267">
        <v>1</v>
      </c>
      <c r="AV54" s="243">
        <v>0</v>
      </c>
      <c r="AW54" s="267">
        <v>0</v>
      </c>
      <c r="AX54" s="243">
        <v>1</v>
      </c>
      <c r="AY54" s="267">
        <v>1</v>
      </c>
      <c r="AZ54" s="277">
        <v>0</v>
      </c>
      <c r="BA54" s="282">
        <v>3</v>
      </c>
      <c r="BB54" s="276">
        <v>0</v>
      </c>
      <c r="BC54" s="243">
        <v>1</v>
      </c>
      <c r="BD54" s="267">
        <v>0</v>
      </c>
      <c r="BE54" s="243">
        <v>1</v>
      </c>
      <c r="BF54" s="267">
        <v>1</v>
      </c>
      <c r="BG54" s="243">
        <v>0</v>
      </c>
      <c r="BH54" s="267">
        <v>0</v>
      </c>
      <c r="BI54" s="277">
        <v>1</v>
      </c>
      <c r="BJ54" s="282">
        <v>1</v>
      </c>
      <c r="BK54" s="276">
        <v>0</v>
      </c>
      <c r="BL54" s="243">
        <v>1</v>
      </c>
      <c r="BM54" s="267">
        <v>0</v>
      </c>
      <c r="BN54" s="243">
        <v>0</v>
      </c>
      <c r="BO54" s="267">
        <v>1</v>
      </c>
      <c r="BP54" s="243">
        <v>0</v>
      </c>
      <c r="BQ54" s="267">
        <v>0</v>
      </c>
      <c r="BR54" s="277">
        <v>1</v>
      </c>
      <c r="BS54" s="282">
        <v>0</v>
      </c>
      <c r="BT54" s="276">
        <v>0</v>
      </c>
      <c r="BU54" s="243">
        <v>1</v>
      </c>
      <c r="BV54" s="267">
        <v>0</v>
      </c>
      <c r="BW54" s="243">
        <v>0</v>
      </c>
      <c r="BX54" s="267">
        <v>0</v>
      </c>
      <c r="BY54" s="243">
        <v>0</v>
      </c>
      <c r="BZ54" s="267">
        <v>0</v>
      </c>
      <c r="CA54" s="277">
        <v>1</v>
      </c>
      <c r="CB54" s="282">
        <v>0</v>
      </c>
      <c r="CC54" s="276">
        <v>0</v>
      </c>
      <c r="CD54" s="243">
        <v>0</v>
      </c>
      <c r="CE54" s="267">
        <v>0</v>
      </c>
      <c r="CF54" s="243">
        <v>1</v>
      </c>
      <c r="CG54" s="267">
        <v>1</v>
      </c>
      <c r="CH54" s="243">
        <v>0</v>
      </c>
      <c r="CI54" s="267">
        <v>0</v>
      </c>
      <c r="CJ54" s="277">
        <v>0</v>
      </c>
      <c r="CK54" s="282">
        <v>1</v>
      </c>
      <c r="CL54" s="276">
        <v>0</v>
      </c>
      <c r="CM54" s="243">
        <v>1</v>
      </c>
      <c r="CN54" s="267">
        <v>1</v>
      </c>
      <c r="CO54" s="243">
        <v>0</v>
      </c>
      <c r="CP54" s="267">
        <v>1</v>
      </c>
      <c r="CQ54" s="243">
        <v>0</v>
      </c>
      <c r="CR54" s="267">
        <v>1</v>
      </c>
      <c r="CS54" s="277">
        <v>0</v>
      </c>
      <c r="CT54" s="282">
        <v>3</v>
      </c>
      <c r="CU54" s="276">
        <v>0</v>
      </c>
      <c r="CV54" s="243">
        <v>1</v>
      </c>
      <c r="CW54" s="267">
        <v>0</v>
      </c>
      <c r="CX54" s="243">
        <v>1</v>
      </c>
      <c r="CY54" s="267">
        <v>0</v>
      </c>
      <c r="CZ54" s="243">
        <v>1</v>
      </c>
      <c r="DA54" s="267">
        <v>1</v>
      </c>
      <c r="DB54" s="277">
        <v>0</v>
      </c>
      <c r="DC54" s="282">
        <v>0</v>
      </c>
      <c r="DD54" s="276">
        <v>1</v>
      </c>
      <c r="DE54" s="243">
        <v>0</v>
      </c>
      <c r="DF54" s="267">
        <v>0</v>
      </c>
      <c r="DG54" s="243">
        <v>1</v>
      </c>
      <c r="DH54" s="267">
        <v>0</v>
      </c>
      <c r="DI54" s="243">
        <v>1</v>
      </c>
      <c r="DJ54" s="267">
        <v>0</v>
      </c>
      <c r="DK54" s="277">
        <v>1</v>
      </c>
      <c r="DL54" s="282">
        <v>0</v>
      </c>
      <c r="DM54" s="276">
        <v>1</v>
      </c>
      <c r="DN54" s="243">
        <v>0</v>
      </c>
      <c r="DO54" s="267">
        <v>1</v>
      </c>
      <c r="DP54" s="243">
        <v>0</v>
      </c>
      <c r="DQ54" s="267">
        <v>0</v>
      </c>
      <c r="DR54" s="243">
        <v>1</v>
      </c>
      <c r="DS54" s="267">
        <v>0</v>
      </c>
      <c r="DT54" s="277">
        <v>0</v>
      </c>
      <c r="DU54" s="282">
        <v>2</v>
      </c>
      <c r="DV54" s="276">
        <v>0</v>
      </c>
      <c r="DW54" s="243">
        <v>1</v>
      </c>
      <c r="DX54" s="267">
        <v>1</v>
      </c>
      <c r="DY54" s="243">
        <v>0</v>
      </c>
      <c r="DZ54" s="267">
        <v>0</v>
      </c>
      <c r="EA54" s="243">
        <v>1</v>
      </c>
      <c r="EB54" s="267">
        <v>0</v>
      </c>
      <c r="EC54" s="277">
        <v>1</v>
      </c>
      <c r="ED54" s="282">
        <v>1</v>
      </c>
      <c r="EE54" s="276">
        <v>0</v>
      </c>
      <c r="EF54" s="243">
        <v>1</v>
      </c>
      <c r="EG54" s="267">
        <v>0</v>
      </c>
      <c r="EH54" s="243">
        <v>1</v>
      </c>
      <c r="EI54" s="267">
        <v>0</v>
      </c>
      <c r="EJ54" s="243">
        <v>0</v>
      </c>
      <c r="EK54" s="267">
        <v>0</v>
      </c>
      <c r="EL54" s="277">
        <v>0</v>
      </c>
      <c r="EM54" s="282">
        <v>3</v>
      </c>
      <c r="EN54" s="276"/>
      <c r="EO54" s="243"/>
      <c r="EP54" s="267"/>
      <c r="EQ54" s="243"/>
      <c r="ER54" s="267"/>
      <c r="ES54" s="243"/>
      <c r="ET54" s="267"/>
      <c r="EU54" s="277"/>
      <c r="EV54" s="282"/>
      <c r="EW54" s="276"/>
      <c r="EX54" s="243"/>
      <c r="EY54" s="267"/>
      <c r="EZ54" s="243"/>
      <c r="FA54" s="267"/>
      <c r="FB54" s="243"/>
      <c r="FC54" s="267"/>
      <c r="FD54" s="277"/>
      <c r="FE54" s="282"/>
      <c r="FF54" s="276"/>
      <c r="FG54" s="243"/>
      <c r="FH54" s="267"/>
      <c r="FI54" s="243"/>
      <c r="FJ54" s="267"/>
      <c r="FK54" s="243"/>
      <c r="FL54" s="267"/>
      <c r="FM54" s="277"/>
      <c r="FN54" s="282"/>
      <c r="FO54" s="276"/>
      <c r="FP54" s="243"/>
      <c r="FQ54" s="267"/>
      <c r="FR54" s="243"/>
      <c r="FS54" s="267"/>
      <c r="FT54" s="243"/>
      <c r="FU54" s="267"/>
      <c r="FV54" s="277"/>
      <c r="FW54" s="282"/>
    </row>
    <row r="55" spans="1:179" ht="15.75">
      <c r="A55" s="245" t="s">
        <v>245</v>
      </c>
      <c r="B55" s="315">
        <f t="shared" si="49"/>
        <v>21</v>
      </c>
      <c r="C55" s="242">
        <f t="shared" si="50"/>
        <v>49</v>
      </c>
      <c r="D55" s="312">
        <v>0</v>
      </c>
      <c r="E55" s="318" t="str">
        <f t="shared" si="51"/>
        <v>QUALIFIED</v>
      </c>
      <c r="F55" s="250">
        <f t="shared" si="59"/>
        <v>6</v>
      </c>
      <c r="G55" s="250">
        <f t="shared" si="52"/>
        <v>3</v>
      </c>
      <c r="H55" s="250">
        <f t="shared" si="53"/>
        <v>10</v>
      </c>
      <c r="I55" s="250">
        <f t="shared" si="54"/>
        <v>3</v>
      </c>
      <c r="J55" s="250">
        <f t="shared" si="55"/>
        <v>5</v>
      </c>
      <c r="K55" s="250">
        <f t="shared" si="56"/>
        <v>9</v>
      </c>
      <c r="L55" s="250">
        <f t="shared" si="57"/>
        <v>7</v>
      </c>
      <c r="M55" s="259">
        <f t="shared" si="58"/>
        <v>6</v>
      </c>
      <c r="N55" s="253">
        <f t="shared" si="60"/>
        <v>28</v>
      </c>
      <c r="O55" s="250">
        <f t="shared" si="61"/>
        <v>21</v>
      </c>
      <c r="P55" s="262">
        <f t="shared" si="62"/>
        <v>52</v>
      </c>
      <c r="Q55" s="299">
        <f t="shared" si="63"/>
        <v>2.204081632653061</v>
      </c>
      <c r="R55" s="267">
        <v>1</v>
      </c>
      <c r="S55" s="243">
        <v>0</v>
      </c>
      <c r="T55" s="267">
        <v>1</v>
      </c>
      <c r="U55" s="243">
        <v>0</v>
      </c>
      <c r="V55" s="267">
        <v>1</v>
      </c>
      <c r="W55" s="243">
        <v>0</v>
      </c>
      <c r="X55" s="267">
        <v>1</v>
      </c>
      <c r="Y55" s="277">
        <v>0</v>
      </c>
      <c r="Z55" s="282">
        <v>0</v>
      </c>
      <c r="AA55" s="276">
        <v>1</v>
      </c>
      <c r="AB55" s="243">
        <v>0</v>
      </c>
      <c r="AC55" s="267">
        <v>0</v>
      </c>
      <c r="AD55" s="243">
        <v>1</v>
      </c>
      <c r="AE55" s="267">
        <v>0</v>
      </c>
      <c r="AF55" s="243">
        <v>1</v>
      </c>
      <c r="AG55" s="267">
        <v>1</v>
      </c>
      <c r="AH55" s="277">
        <v>0</v>
      </c>
      <c r="AI55" s="282">
        <v>3</v>
      </c>
      <c r="AJ55" s="276">
        <v>0</v>
      </c>
      <c r="AK55" s="243">
        <v>0</v>
      </c>
      <c r="AL55" s="267">
        <v>0</v>
      </c>
      <c r="AM55" s="243">
        <v>1</v>
      </c>
      <c r="AN55" s="267">
        <v>0</v>
      </c>
      <c r="AO55" s="243">
        <v>1</v>
      </c>
      <c r="AP55" s="267">
        <v>1</v>
      </c>
      <c r="AQ55" s="277">
        <v>0</v>
      </c>
      <c r="AR55" s="282">
        <v>4</v>
      </c>
      <c r="AS55" s="276">
        <v>0</v>
      </c>
      <c r="AT55" s="243">
        <v>0</v>
      </c>
      <c r="AU55" s="267">
        <v>0</v>
      </c>
      <c r="AV55" s="243">
        <v>1</v>
      </c>
      <c r="AW55" s="267">
        <v>0</v>
      </c>
      <c r="AX55" s="243">
        <v>1</v>
      </c>
      <c r="AY55" s="267">
        <v>0</v>
      </c>
      <c r="AZ55" s="277">
        <v>0</v>
      </c>
      <c r="BA55" s="282">
        <v>0</v>
      </c>
      <c r="BB55" s="276">
        <v>0</v>
      </c>
      <c r="BC55" s="243">
        <v>1</v>
      </c>
      <c r="BD55" s="267">
        <v>1</v>
      </c>
      <c r="BE55" s="243">
        <v>0</v>
      </c>
      <c r="BF55" s="267">
        <v>1</v>
      </c>
      <c r="BG55" s="243">
        <v>0</v>
      </c>
      <c r="BH55" s="267">
        <v>0</v>
      </c>
      <c r="BI55" s="277">
        <v>1</v>
      </c>
      <c r="BJ55" s="282">
        <v>4</v>
      </c>
      <c r="BK55" s="276">
        <v>1</v>
      </c>
      <c r="BL55" s="243">
        <v>0</v>
      </c>
      <c r="BM55" s="267">
        <v>1</v>
      </c>
      <c r="BN55" s="243">
        <v>0</v>
      </c>
      <c r="BO55" s="267">
        <v>0</v>
      </c>
      <c r="BP55" s="243">
        <v>1</v>
      </c>
      <c r="BQ55" s="267">
        <v>1</v>
      </c>
      <c r="BR55" s="277">
        <v>0</v>
      </c>
      <c r="BS55" s="282">
        <v>3</v>
      </c>
      <c r="BT55" s="276">
        <v>1</v>
      </c>
      <c r="BU55" s="243">
        <v>0</v>
      </c>
      <c r="BV55" s="267">
        <v>1</v>
      </c>
      <c r="BW55" s="243">
        <v>0</v>
      </c>
      <c r="BX55" s="267">
        <v>1</v>
      </c>
      <c r="BY55" s="243">
        <v>0</v>
      </c>
      <c r="BZ55" s="267">
        <v>0</v>
      </c>
      <c r="CA55" s="277">
        <v>1</v>
      </c>
      <c r="CB55" s="282">
        <v>2</v>
      </c>
      <c r="CC55" s="276">
        <v>0</v>
      </c>
      <c r="CD55" s="243">
        <v>0</v>
      </c>
      <c r="CE55" s="267">
        <v>0</v>
      </c>
      <c r="CF55" s="243">
        <v>0</v>
      </c>
      <c r="CG55" s="267">
        <v>0</v>
      </c>
      <c r="CH55" s="243">
        <v>1</v>
      </c>
      <c r="CI55" s="267">
        <v>1</v>
      </c>
      <c r="CJ55" s="277">
        <v>0</v>
      </c>
      <c r="CK55" s="282">
        <v>2</v>
      </c>
      <c r="CL55" s="276">
        <v>1</v>
      </c>
      <c r="CM55" s="243">
        <v>0</v>
      </c>
      <c r="CN55" s="267">
        <v>1</v>
      </c>
      <c r="CO55" s="243">
        <v>0</v>
      </c>
      <c r="CP55" s="267">
        <v>1</v>
      </c>
      <c r="CQ55" s="243">
        <v>0</v>
      </c>
      <c r="CR55" s="267">
        <v>0</v>
      </c>
      <c r="CS55" s="277">
        <v>1</v>
      </c>
      <c r="CT55" s="282">
        <v>5</v>
      </c>
      <c r="CU55" s="276">
        <v>0</v>
      </c>
      <c r="CV55" s="243">
        <v>0</v>
      </c>
      <c r="CW55" s="267">
        <v>1</v>
      </c>
      <c r="CX55" s="243">
        <v>0</v>
      </c>
      <c r="CY55" s="267">
        <v>0</v>
      </c>
      <c r="CZ55" s="243">
        <v>1</v>
      </c>
      <c r="DA55" s="267">
        <v>0</v>
      </c>
      <c r="DB55" s="277">
        <v>1</v>
      </c>
      <c r="DC55" s="282">
        <v>0</v>
      </c>
      <c r="DD55" s="276">
        <v>0</v>
      </c>
      <c r="DE55" s="243">
        <v>1</v>
      </c>
      <c r="DF55" s="267">
        <v>1</v>
      </c>
      <c r="DG55" s="243">
        <v>0</v>
      </c>
      <c r="DH55" s="267">
        <v>1</v>
      </c>
      <c r="DI55" s="243">
        <v>0</v>
      </c>
      <c r="DJ55" s="267">
        <v>1</v>
      </c>
      <c r="DK55" s="277">
        <v>0</v>
      </c>
      <c r="DL55" s="282">
        <v>5</v>
      </c>
      <c r="DM55" s="276">
        <v>0</v>
      </c>
      <c r="DN55" s="243">
        <v>1</v>
      </c>
      <c r="DO55" s="267">
        <v>1</v>
      </c>
      <c r="DP55" s="243">
        <v>0</v>
      </c>
      <c r="DQ55" s="267">
        <v>0</v>
      </c>
      <c r="DR55" s="243">
        <v>1</v>
      </c>
      <c r="DS55" s="267">
        <v>0</v>
      </c>
      <c r="DT55" s="277">
        <v>1</v>
      </c>
      <c r="DU55" s="282">
        <v>3</v>
      </c>
      <c r="DV55" s="276">
        <v>1</v>
      </c>
      <c r="DW55" s="243">
        <v>0</v>
      </c>
      <c r="DX55" s="267">
        <v>1</v>
      </c>
      <c r="DY55" s="243">
        <v>0</v>
      </c>
      <c r="DZ55" s="267">
        <v>0</v>
      </c>
      <c r="EA55" s="243">
        <v>1</v>
      </c>
      <c r="EB55" s="267">
        <v>0</v>
      </c>
      <c r="EC55" s="277">
        <v>1</v>
      </c>
      <c r="ED55" s="282">
        <v>9</v>
      </c>
      <c r="EE55" s="276">
        <v>0</v>
      </c>
      <c r="EF55" s="243">
        <v>0</v>
      </c>
      <c r="EG55" s="267">
        <v>1</v>
      </c>
      <c r="EH55" s="243">
        <v>0</v>
      </c>
      <c r="EI55" s="267">
        <v>0</v>
      </c>
      <c r="EJ55" s="243">
        <v>1</v>
      </c>
      <c r="EK55" s="267">
        <v>1</v>
      </c>
      <c r="EL55" s="277">
        <v>0</v>
      </c>
      <c r="EM55" s="282">
        <v>12</v>
      </c>
      <c r="EN55" s="276"/>
      <c r="EO55" s="243"/>
      <c r="EP55" s="267"/>
      <c r="EQ55" s="243"/>
      <c r="ER55" s="267"/>
      <c r="ES55" s="243"/>
      <c r="ET55" s="267"/>
      <c r="EU55" s="277"/>
      <c r="EV55" s="282"/>
      <c r="EW55" s="276"/>
      <c r="EX55" s="243"/>
      <c r="EY55" s="267"/>
      <c r="EZ55" s="243"/>
      <c r="FA55" s="267"/>
      <c r="FB55" s="243"/>
      <c r="FC55" s="267"/>
      <c r="FD55" s="277"/>
      <c r="FE55" s="282"/>
      <c r="FF55" s="276"/>
      <c r="FG55" s="243"/>
      <c r="FH55" s="267"/>
      <c r="FI55" s="243"/>
      <c r="FJ55" s="267"/>
      <c r="FK55" s="243"/>
      <c r="FL55" s="267"/>
      <c r="FM55" s="277"/>
      <c r="FN55" s="282"/>
      <c r="FO55" s="276"/>
      <c r="FP55" s="243"/>
      <c r="FQ55" s="267"/>
      <c r="FR55" s="243"/>
      <c r="FS55" s="267"/>
      <c r="FT55" s="243"/>
      <c r="FU55" s="267"/>
      <c r="FV55" s="277"/>
      <c r="FW55" s="282"/>
    </row>
    <row r="56" spans="1:179" ht="15.75">
      <c r="A56" s="245" t="s">
        <v>371</v>
      </c>
      <c r="B56" s="315">
        <f t="shared" si="49"/>
        <v>21</v>
      </c>
      <c r="C56" s="242">
        <f t="shared" si="50"/>
        <v>15</v>
      </c>
      <c r="D56" s="312">
        <f>+B56-C56</f>
        <v>6</v>
      </c>
      <c r="E56" s="318" t="str">
        <f t="shared" si="51"/>
        <v>INELIGIBLE</v>
      </c>
      <c r="F56" s="250">
        <f t="shared" si="59"/>
        <v>2</v>
      </c>
      <c r="G56" s="250">
        <f t="shared" si="52"/>
        <v>1</v>
      </c>
      <c r="H56" s="250">
        <f t="shared" si="53"/>
        <v>2</v>
      </c>
      <c r="I56" s="250">
        <f t="shared" si="54"/>
        <v>1</v>
      </c>
      <c r="J56" s="250">
        <f t="shared" si="55"/>
        <v>3</v>
      </c>
      <c r="K56" s="250">
        <f t="shared" si="56"/>
        <v>2</v>
      </c>
      <c r="L56" s="250">
        <f t="shared" si="57"/>
        <v>1</v>
      </c>
      <c r="M56" s="259">
        <f t="shared" si="58"/>
        <v>3</v>
      </c>
      <c r="N56" s="253">
        <f t="shared" si="60"/>
        <v>8</v>
      </c>
      <c r="O56" s="250">
        <f t="shared" si="61"/>
        <v>7</v>
      </c>
      <c r="P56" s="262">
        <f t="shared" si="62"/>
        <v>6</v>
      </c>
      <c r="Q56" s="299">
        <f t="shared" si="63"/>
        <v>1.4666666666666666</v>
      </c>
      <c r="R56" s="267">
        <v>0</v>
      </c>
      <c r="S56" s="243">
        <v>1</v>
      </c>
      <c r="T56" s="267">
        <v>1</v>
      </c>
      <c r="U56" s="243">
        <v>0</v>
      </c>
      <c r="V56" s="267">
        <v>1</v>
      </c>
      <c r="W56" s="243">
        <v>0</v>
      </c>
      <c r="X56" s="267">
        <v>0</v>
      </c>
      <c r="Y56" s="277">
        <v>1</v>
      </c>
      <c r="Z56" s="282">
        <v>0</v>
      </c>
      <c r="AA56" s="276"/>
      <c r="AB56" s="243"/>
      <c r="AC56" s="267"/>
      <c r="AD56" s="243"/>
      <c r="AE56" s="267"/>
      <c r="AF56" s="243"/>
      <c r="AG56" s="267"/>
      <c r="AH56" s="277"/>
      <c r="AI56" s="282"/>
      <c r="AJ56" s="276">
        <v>1</v>
      </c>
      <c r="AK56" s="243">
        <v>0</v>
      </c>
      <c r="AL56" s="267">
        <v>0</v>
      </c>
      <c r="AM56" s="243">
        <v>1</v>
      </c>
      <c r="AN56" s="267">
        <v>1</v>
      </c>
      <c r="AO56" s="243">
        <v>0</v>
      </c>
      <c r="AP56" s="267">
        <v>0</v>
      </c>
      <c r="AQ56" s="277">
        <v>0</v>
      </c>
      <c r="AR56" s="282">
        <v>0</v>
      </c>
      <c r="AS56" s="276">
        <v>1</v>
      </c>
      <c r="AT56" s="243">
        <v>0</v>
      </c>
      <c r="AU56" s="267">
        <v>0</v>
      </c>
      <c r="AV56" s="243">
        <v>0</v>
      </c>
      <c r="AW56" s="267">
        <v>0</v>
      </c>
      <c r="AX56" s="243">
        <v>1</v>
      </c>
      <c r="AY56" s="267">
        <v>0</v>
      </c>
      <c r="AZ56" s="277">
        <v>1</v>
      </c>
      <c r="BA56" s="282">
        <v>0</v>
      </c>
      <c r="BB56" s="276"/>
      <c r="BC56" s="243"/>
      <c r="BD56" s="267"/>
      <c r="BE56" s="243"/>
      <c r="BF56" s="267"/>
      <c r="BG56" s="243"/>
      <c r="BH56" s="267"/>
      <c r="BI56" s="277"/>
      <c r="BJ56" s="282"/>
      <c r="BK56" s="276"/>
      <c r="BL56" s="243"/>
      <c r="BM56" s="267"/>
      <c r="BN56" s="243"/>
      <c r="BO56" s="267"/>
      <c r="BP56" s="243"/>
      <c r="BQ56" s="267"/>
      <c r="BR56" s="277"/>
      <c r="BS56" s="282"/>
      <c r="BT56" s="276">
        <v>0</v>
      </c>
      <c r="BU56" s="243">
        <v>0</v>
      </c>
      <c r="BV56" s="267">
        <v>1</v>
      </c>
      <c r="BW56" s="243">
        <v>0</v>
      </c>
      <c r="BX56" s="267">
        <v>1</v>
      </c>
      <c r="BY56" s="243">
        <v>0</v>
      </c>
      <c r="BZ56" s="267">
        <v>0</v>
      </c>
      <c r="CA56" s="277">
        <v>1</v>
      </c>
      <c r="CB56" s="282">
        <v>3</v>
      </c>
      <c r="CC56" s="276"/>
      <c r="CD56" s="243"/>
      <c r="CE56" s="267"/>
      <c r="CF56" s="243"/>
      <c r="CG56" s="267"/>
      <c r="CH56" s="243"/>
      <c r="CI56" s="267"/>
      <c r="CJ56" s="277"/>
      <c r="CK56" s="282"/>
      <c r="CL56" s="276"/>
      <c r="CM56" s="243"/>
      <c r="CN56" s="267"/>
      <c r="CO56" s="243"/>
      <c r="CP56" s="267"/>
      <c r="CQ56" s="243"/>
      <c r="CR56" s="267"/>
      <c r="CS56" s="277"/>
      <c r="CT56" s="282"/>
      <c r="CU56" s="276"/>
      <c r="CV56" s="243"/>
      <c r="CW56" s="267"/>
      <c r="CX56" s="243"/>
      <c r="CY56" s="267"/>
      <c r="CZ56" s="243"/>
      <c r="DA56" s="267"/>
      <c r="DB56" s="277"/>
      <c r="DC56" s="282"/>
      <c r="DD56" s="276"/>
      <c r="DE56" s="243"/>
      <c r="DF56" s="267"/>
      <c r="DG56" s="243"/>
      <c r="DH56" s="267"/>
      <c r="DI56" s="243"/>
      <c r="DJ56" s="267"/>
      <c r="DK56" s="277"/>
      <c r="DL56" s="282"/>
      <c r="DM56" s="276"/>
      <c r="DN56" s="243"/>
      <c r="DO56" s="267"/>
      <c r="DP56" s="243"/>
      <c r="DQ56" s="267"/>
      <c r="DR56" s="243"/>
      <c r="DS56" s="267"/>
      <c r="DT56" s="277"/>
      <c r="DU56" s="282"/>
      <c r="DV56" s="276"/>
      <c r="DW56" s="243"/>
      <c r="DX56" s="267"/>
      <c r="DY56" s="243"/>
      <c r="DZ56" s="267"/>
      <c r="EA56" s="243"/>
      <c r="EB56" s="267"/>
      <c r="EC56" s="277"/>
      <c r="ED56" s="282"/>
      <c r="EE56" s="276">
        <v>0</v>
      </c>
      <c r="EF56" s="243">
        <v>0</v>
      </c>
      <c r="EG56" s="267">
        <v>0</v>
      </c>
      <c r="EH56" s="243">
        <v>0</v>
      </c>
      <c r="EI56" s="267">
        <v>0</v>
      </c>
      <c r="EJ56" s="243">
        <v>1</v>
      </c>
      <c r="EK56" s="267">
        <v>1</v>
      </c>
      <c r="EL56" s="277">
        <v>0</v>
      </c>
      <c r="EM56" s="282">
        <v>3</v>
      </c>
      <c r="EN56" s="276"/>
      <c r="EO56" s="243"/>
      <c r="EP56" s="267"/>
      <c r="EQ56" s="243"/>
      <c r="ER56" s="267"/>
      <c r="ES56" s="243"/>
      <c r="ET56" s="267"/>
      <c r="EU56" s="277"/>
      <c r="EV56" s="282"/>
      <c r="EW56" s="276"/>
      <c r="EX56" s="243"/>
      <c r="EY56" s="267"/>
      <c r="EZ56" s="243"/>
      <c r="FA56" s="267"/>
      <c r="FB56" s="243"/>
      <c r="FC56" s="267"/>
      <c r="FD56" s="277"/>
      <c r="FE56" s="282"/>
      <c r="FF56" s="276"/>
      <c r="FG56" s="243"/>
      <c r="FH56" s="267"/>
      <c r="FI56" s="243"/>
      <c r="FJ56" s="267"/>
      <c r="FK56" s="243"/>
      <c r="FL56" s="267"/>
      <c r="FM56" s="277"/>
      <c r="FN56" s="282"/>
      <c r="FO56" s="276"/>
      <c r="FP56" s="243"/>
      <c r="FQ56" s="267"/>
      <c r="FR56" s="243"/>
      <c r="FS56" s="267"/>
      <c r="FT56" s="243"/>
      <c r="FU56" s="267"/>
      <c r="FV56" s="277"/>
      <c r="FW56" s="282"/>
    </row>
    <row r="57" spans="1:179" ht="15.75">
      <c r="A57" s="245" t="s">
        <v>372</v>
      </c>
      <c r="B57" s="315">
        <f t="shared" si="49"/>
        <v>21</v>
      </c>
      <c r="C57" s="242">
        <f t="shared" si="50"/>
        <v>44</v>
      </c>
      <c r="D57" s="312">
        <v>0</v>
      </c>
      <c r="E57" s="318" t="str">
        <f t="shared" si="51"/>
        <v>QUALIFIED</v>
      </c>
      <c r="F57" s="250">
        <f t="shared" si="59"/>
        <v>3</v>
      </c>
      <c r="G57" s="250">
        <f t="shared" si="52"/>
        <v>7</v>
      </c>
      <c r="H57" s="250">
        <f t="shared" si="53"/>
        <v>5</v>
      </c>
      <c r="I57" s="250">
        <f t="shared" si="54"/>
        <v>8</v>
      </c>
      <c r="J57" s="250">
        <f t="shared" si="55"/>
        <v>4</v>
      </c>
      <c r="K57" s="250">
        <f t="shared" si="56"/>
        <v>5</v>
      </c>
      <c r="L57" s="250">
        <f t="shared" si="57"/>
        <v>6</v>
      </c>
      <c r="M57" s="259">
        <f t="shared" si="58"/>
        <v>6</v>
      </c>
      <c r="N57" s="253">
        <f t="shared" si="60"/>
        <v>18</v>
      </c>
      <c r="O57" s="250">
        <f t="shared" si="61"/>
        <v>26</v>
      </c>
      <c r="P57" s="262">
        <f t="shared" si="62"/>
        <v>34</v>
      </c>
      <c r="Q57" s="299">
        <f t="shared" si="63"/>
        <v>1.5909090909090908</v>
      </c>
      <c r="R57" s="267">
        <v>0</v>
      </c>
      <c r="S57" s="243">
        <v>1</v>
      </c>
      <c r="T57" s="267">
        <v>0</v>
      </c>
      <c r="U57" s="243">
        <v>1</v>
      </c>
      <c r="V57" s="267">
        <v>1</v>
      </c>
      <c r="W57" s="243">
        <v>0</v>
      </c>
      <c r="X57" s="267">
        <v>0</v>
      </c>
      <c r="Y57" s="277">
        <v>1</v>
      </c>
      <c r="Z57" s="282">
        <v>6</v>
      </c>
      <c r="AA57" s="276">
        <v>0</v>
      </c>
      <c r="AB57" s="243">
        <v>0</v>
      </c>
      <c r="AC57" s="267">
        <v>0</v>
      </c>
      <c r="AD57" s="243">
        <v>1</v>
      </c>
      <c r="AE57" s="267">
        <v>0</v>
      </c>
      <c r="AF57" s="243">
        <v>1</v>
      </c>
      <c r="AG57" s="267">
        <v>0</v>
      </c>
      <c r="AH57" s="277">
        <v>1</v>
      </c>
      <c r="AI57" s="282">
        <v>4</v>
      </c>
      <c r="AJ57" s="276">
        <v>0</v>
      </c>
      <c r="AK57" s="243">
        <v>0</v>
      </c>
      <c r="AL57" s="267">
        <v>1</v>
      </c>
      <c r="AM57" s="243">
        <v>0</v>
      </c>
      <c r="AN57" s="267">
        <v>1</v>
      </c>
      <c r="AO57" s="243">
        <v>0</v>
      </c>
      <c r="AP57" s="267">
        <v>0</v>
      </c>
      <c r="AQ57" s="277">
        <v>1</v>
      </c>
      <c r="AR57" s="282">
        <v>1</v>
      </c>
      <c r="AS57" s="276">
        <v>0</v>
      </c>
      <c r="AT57" s="243">
        <v>1</v>
      </c>
      <c r="AU57" s="267">
        <v>0</v>
      </c>
      <c r="AV57" s="243">
        <v>1</v>
      </c>
      <c r="AW57" s="267">
        <v>0</v>
      </c>
      <c r="AX57" s="243">
        <v>0</v>
      </c>
      <c r="AY57" s="267">
        <v>1</v>
      </c>
      <c r="AZ57" s="277">
        <v>0</v>
      </c>
      <c r="BA57" s="282">
        <v>1</v>
      </c>
      <c r="BB57" s="276">
        <v>0</v>
      </c>
      <c r="BC57" s="243">
        <v>1</v>
      </c>
      <c r="BD57" s="267">
        <v>1</v>
      </c>
      <c r="BE57" s="243">
        <v>0</v>
      </c>
      <c r="BF57" s="267">
        <v>1</v>
      </c>
      <c r="BG57" s="243">
        <v>0</v>
      </c>
      <c r="BH57" s="267">
        <v>1</v>
      </c>
      <c r="BI57" s="277">
        <v>0</v>
      </c>
      <c r="BJ57" s="282">
        <v>3</v>
      </c>
      <c r="BK57" s="276">
        <v>0</v>
      </c>
      <c r="BL57" s="243">
        <v>1</v>
      </c>
      <c r="BM57" s="267">
        <v>0</v>
      </c>
      <c r="BN57" s="243">
        <v>1</v>
      </c>
      <c r="BO57" s="267">
        <v>0</v>
      </c>
      <c r="BP57" s="243">
        <v>0</v>
      </c>
      <c r="BQ57" s="267">
        <v>0</v>
      </c>
      <c r="BR57" s="277">
        <v>1</v>
      </c>
      <c r="BS57" s="282">
        <v>0</v>
      </c>
      <c r="BT57" s="276">
        <v>0</v>
      </c>
      <c r="BU57" s="243">
        <v>1</v>
      </c>
      <c r="BV57" s="267">
        <v>0</v>
      </c>
      <c r="BW57" s="243">
        <v>1</v>
      </c>
      <c r="BX57" s="267">
        <v>0</v>
      </c>
      <c r="BY57" s="243">
        <v>0</v>
      </c>
      <c r="BZ57" s="267">
        <v>0</v>
      </c>
      <c r="CA57" s="277">
        <v>0</v>
      </c>
      <c r="CB57" s="282">
        <v>0</v>
      </c>
      <c r="CC57" s="276">
        <v>0</v>
      </c>
      <c r="CD57" s="243">
        <v>1</v>
      </c>
      <c r="CE57" s="267">
        <v>0</v>
      </c>
      <c r="CF57" s="243">
        <v>1</v>
      </c>
      <c r="CG57" s="267">
        <v>0</v>
      </c>
      <c r="CH57" s="243">
        <v>0</v>
      </c>
      <c r="CI57" s="267">
        <v>1</v>
      </c>
      <c r="CJ57" s="277">
        <v>0</v>
      </c>
      <c r="CK57" s="282">
        <v>4</v>
      </c>
      <c r="CL57" s="276">
        <v>1</v>
      </c>
      <c r="CM57" s="243">
        <v>0</v>
      </c>
      <c r="CN57" s="267">
        <v>1</v>
      </c>
      <c r="CO57" s="243">
        <v>0</v>
      </c>
      <c r="CP57" s="267">
        <v>1</v>
      </c>
      <c r="CQ57" s="243">
        <v>0</v>
      </c>
      <c r="CR57" s="267">
        <v>1</v>
      </c>
      <c r="CS57" s="277">
        <v>0</v>
      </c>
      <c r="CT57" s="282">
        <v>6</v>
      </c>
      <c r="CU57" s="276">
        <v>1</v>
      </c>
      <c r="CV57" s="243">
        <v>0</v>
      </c>
      <c r="CW57" s="267">
        <v>0</v>
      </c>
      <c r="CX57" s="243">
        <v>1</v>
      </c>
      <c r="CY57" s="267">
        <v>0</v>
      </c>
      <c r="CZ57" s="243">
        <v>1</v>
      </c>
      <c r="DA57" s="267">
        <v>1</v>
      </c>
      <c r="DB57" s="277">
        <v>0</v>
      </c>
      <c r="DC57" s="282">
        <v>5</v>
      </c>
      <c r="DD57" s="276">
        <v>0</v>
      </c>
      <c r="DE57" s="243">
        <v>1</v>
      </c>
      <c r="DF57" s="267">
        <v>0</v>
      </c>
      <c r="DG57" s="243">
        <v>1</v>
      </c>
      <c r="DH57" s="267">
        <v>0</v>
      </c>
      <c r="DI57" s="243">
        <v>1</v>
      </c>
      <c r="DJ57" s="267">
        <v>1</v>
      </c>
      <c r="DK57" s="277">
        <v>0</v>
      </c>
      <c r="DL57" s="282">
        <v>0</v>
      </c>
      <c r="DM57" s="276">
        <v>0</v>
      </c>
      <c r="DN57" s="243">
        <v>0</v>
      </c>
      <c r="DO57" s="267">
        <v>1</v>
      </c>
      <c r="DP57" s="243">
        <v>0</v>
      </c>
      <c r="DQ57" s="267">
        <v>0</v>
      </c>
      <c r="DR57" s="243">
        <v>1</v>
      </c>
      <c r="DS57" s="267">
        <v>0</v>
      </c>
      <c r="DT57" s="277">
        <v>1</v>
      </c>
      <c r="DU57" s="282">
        <v>0</v>
      </c>
      <c r="DV57" s="276"/>
      <c r="DW57" s="243"/>
      <c r="DX57" s="267"/>
      <c r="DY57" s="243"/>
      <c r="DZ57" s="267"/>
      <c r="EA57" s="243"/>
      <c r="EB57" s="267"/>
      <c r="EC57" s="277"/>
      <c r="ED57" s="282"/>
      <c r="EE57" s="276">
        <v>1</v>
      </c>
      <c r="EF57" s="243">
        <v>0</v>
      </c>
      <c r="EG57" s="267">
        <v>1</v>
      </c>
      <c r="EH57" s="243">
        <v>0</v>
      </c>
      <c r="EI57" s="267">
        <v>0</v>
      </c>
      <c r="EJ57" s="243">
        <v>1</v>
      </c>
      <c r="EK57" s="267">
        <v>0</v>
      </c>
      <c r="EL57" s="277">
        <v>1</v>
      </c>
      <c r="EM57" s="282">
        <v>4</v>
      </c>
      <c r="EN57" s="276"/>
      <c r="EO57" s="243"/>
      <c r="EP57" s="267"/>
      <c r="EQ57" s="243"/>
      <c r="ER57" s="267"/>
      <c r="ES57" s="243"/>
      <c r="ET57" s="267"/>
      <c r="EU57" s="277"/>
      <c r="EV57" s="282"/>
      <c r="EW57" s="276"/>
      <c r="EX57" s="243"/>
      <c r="EY57" s="267"/>
      <c r="EZ57" s="243"/>
      <c r="FA57" s="267"/>
      <c r="FB57" s="243"/>
      <c r="FC57" s="267"/>
      <c r="FD57" s="277"/>
      <c r="FE57" s="282"/>
      <c r="FF57" s="276"/>
      <c r="FG57" s="243"/>
      <c r="FH57" s="267"/>
      <c r="FI57" s="243"/>
      <c r="FJ57" s="267"/>
      <c r="FK57" s="243"/>
      <c r="FL57" s="267"/>
      <c r="FM57" s="277"/>
      <c r="FN57" s="282"/>
      <c r="FO57" s="276"/>
      <c r="FP57" s="243"/>
      <c r="FQ57" s="267"/>
      <c r="FR57" s="243"/>
      <c r="FS57" s="267"/>
      <c r="FT57" s="243"/>
      <c r="FU57" s="267"/>
      <c r="FV57" s="277"/>
      <c r="FW57" s="282"/>
    </row>
    <row r="58" spans="1:179" ht="15.75">
      <c r="A58" s="245" t="s">
        <v>373</v>
      </c>
      <c r="B58" s="315">
        <f t="shared" si="49"/>
        <v>21</v>
      </c>
      <c r="C58" s="242">
        <f t="shared" si="50"/>
        <v>29</v>
      </c>
      <c r="D58" s="312">
        <v>0</v>
      </c>
      <c r="E58" s="318" t="str">
        <f t="shared" si="51"/>
        <v>QUALIFIED</v>
      </c>
      <c r="F58" s="250">
        <f t="shared" si="59"/>
        <v>2</v>
      </c>
      <c r="G58" s="250">
        <f t="shared" si="52"/>
        <v>5</v>
      </c>
      <c r="H58" s="250">
        <f t="shared" si="53"/>
        <v>2</v>
      </c>
      <c r="I58" s="250">
        <f t="shared" si="54"/>
        <v>7</v>
      </c>
      <c r="J58" s="250">
        <f t="shared" si="55"/>
        <v>3</v>
      </c>
      <c r="K58" s="250">
        <f t="shared" si="56"/>
        <v>3</v>
      </c>
      <c r="L58" s="250">
        <f t="shared" si="57"/>
        <v>3</v>
      </c>
      <c r="M58" s="259">
        <f t="shared" si="58"/>
        <v>4</v>
      </c>
      <c r="N58" s="253">
        <f t="shared" si="60"/>
        <v>10</v>
      </c>
      <c r="O58" s="250">
        <f t="shared" si="61"/>
        <v>19</v>
      </c>
      <c r="P58" s="262">
        <f t="shared" si="62"/>
        <v>11</v>
      </c>
      <c r="Q58" s="299">
        <f t="shared" si="63"/>
        <v>1.0689655172413792</v>
      </c>
      <c r="R58" s="267"/>
      <c r="S58" s="243"/>
      <c r="T58" s="267"/>
      <c r="U58" s="243"/>
      <c r="V58" s="267"/>
      <c r="W58" s="243"/>
      <c r="X58" s="267"/>
      <c r="Y58" s="277"/>
      <c r="Z58" s="282"/>
      <c r="AA58" s="276">
        <v>0</v>
      </c>
      <c r="AB58" s="243">
        <v>1</v>
      </c>
      <c r="AC58" s="267">
        <v>0</v>
      </c>
      <c r="AD58" s="243">
        <v>1</v>
      </c>
      <c r="AE58" s="267">
        <v>1</v>
      </c>
      <c r="AF58" s="243">
        <v>0</v>
      </c>
      <c r="AG58" s="267">
        <v>0</v>
      </c>
      <c r="AH58" s="277">
        <v>0</v>
      </c>
      <c r="AI58" s="282">
        <v>0</v>
      </c>
      <c r="AJ58" s="276">
        <v>1</v>
      </c>
      <c r="AK58" s="243">
        <v>0</v>
      </c>
      <c r="AL58" s="267">
        <v>0</v>
      </c>
      <c r="AM58" s="243">
        <v>1</v>
      </c>
      <c r="AN58" s="267">
        <v>0</v>
      </c>
      <c r="AO58" s="243">
        <v>0</v>
      </c>
      <c r="AP58" s="267">
        <v>0</v>
      </c>
      <c r="AQ58" s="277">
        <v>1</v>
      </c>
      <c r="AR58" s="282">
        <v>0</v>
      </c>
      <c r="AS58" s="276">
        <v>0</v>
      </c>
      <c r="AT58" s="243">
        <v>1</v>
      </c>
      <c r="AU58" s="267">
        <v>1</v>
      </c>
      <c r="AV58" s="243">
        <v>0</v>
      </c>
      <c r="AW58" s="267">
        <v>0</v>
      </c>
      <c r="AX58" s="243">
        <v>1</v>
      </c>
      <c r="AY58" s="267">
        <v>0</v>
      </c>
      <c r="AZ58" s="277">
        <v>0</v>
      </c>
      <c r="BA58" s="282">
        <v>3</v>
      </c>
      <c r="BB58" s="276"/>
      <c r="BC58" s="243"/>
      <c r="BD58" s="267"/>
      <c r="BE58" s="243"/>
      <c r="BF58" s="267"/>
      <c r="BG58" s="243"/>
      <c r="BH58" s="267"/>
      <c r="BI58" s="277"/>
      <c r="BJ58" s="282"/>
      <c r="BK58" s="276">
        <v>0</v>
      </c>
      <c r="BL58" s="243">
        <v>0</v>
      </c>
      <c r="BM58" s="267">
        <v>1</v>
      </c>
      <c r="BN58" s="243">
        <v>0</v>
      </c>
      <c r="BO58" s="267">
        <v>1</v>
      </c>
      <c r="BP58" s="243">
        <v>0</v>
      </c>
      <c r="BQ58" s="267">
        <v>1</v>
      </c>
      <c r="BR58" s="277">
        <v>0</v>
      </c>
      <c r="BS58" s="282">
        <v>2</v>
      </c>
      <c r="BT58" s="276">
        <v>0</v>
      </c>
      <c r="BU58" s="243">
        <v>0</v>
      </c>
      <c r="BV58" s="267">
        <v>0</v>
      </c>
      <c r="BW58" s="243">
        <v>1</v>
      </c>
      <c r="BX58" s="267">
        <v>1</v>
      </c>
      <c r="BY58" s="243">
        <v>0</v>
      </c>
      <c r="BZ58" s="267">
        <v>0</v>
      </c>
      <c r="CA58" s="277">
        <v>1</v>
      </c>
      <c r="CB58" s="282">
        <v>0</v>
      </c>
      <c r="CC58" s="276">
        <v>0</v>
      </c>
      <c r="CD58" s="243">
        <v>1</v>
      </c>
      <c r="CE58" s="267">
        <v>0</v>
      </c>
      <c r="CF58" s="243">
        <v>1</v>
      </c>
      <c r="CG58" s="267">
        <v>0</v>
      </c>
      <c r="CH58" s="243">
        <v>1</v>
      </c>
      <c r="CI58" s="267">
        <v>1</v>
      </c>
      <c r="CJ58" s="277">
        <v>0</v>
      </c>
      <c r="CK58" s="282">
        <v>3</v>
      </c>
      <c r="CL58" s="276"/>
      <c r="CM58" s="243"/>
      <c r="CN58" s="267"/>
      <c r="CO58" s="243"/>
      <c r="CP58" s="267"/>
      <c r="CQ58" s="243"/>
      <c r="CR58" s="267"/>
      <c r="CS58" s="277"/>
      <c r="CT58" s="282"/>
      <c r="CU58" s="276"/>
      <c r="CV58" s="243"/>
      <c r="CW58" s="267"/>
      <c r="CX58" s="243"/>
      <c r="CY58" s="267"/>
      <c r="CZ58" s="243"/>
      <c r="DA58" s="267"/>
      <c r="DB58" s="277"/>
      <c r="DC58" s="282"/>
      <c r="DD58" s="276"/>
      <c r="DE58" s="243"/>
      <c r="DF58" s="267"/>
      <c r="DG58" s="243"/>
      <c r="DH58" s="267"/>
      <c r="DI58" s="243"/>
      <c r="DJ58" s="267"/>
      <c r="DK58" s="277"/>
      <c r="DL58" s="282"/>
      <c r="DM58" s="276">
        <v>0</v>
      </c>
      <c r="DN58" s="243">
        <v>1</v>
      </c>
      <c r="DO58" s="267">
        <v>0</v>
      </c>
      <c r="DP58" s="243">
        <v>1</v>
      </c>
      <c r="DQ58" s="267">
        <v>0</v>
      </c>
      <c r="DR58" s="243">
        <v>0</v>
      </c>
      <c r="DS58" s="267">
        <v>1</v>
      </c>
      <c r="DT58" s="277">
        <v>0</v>
      </c>
      <c r="DU58" s="282">
        <v>3</v>
      </c>
      <c r="DV58" s="276">
        <v>0</v>
      </c>
      <c r="DW58" s="243">
        <v>1</v>
      </c>
      <c r="DX58" s="267">
        <v>0</v>
      </c>
      <c r="DY58" s="243">
        <v>1</v>
      </c>
      <c r="DZ58" s="267">
        <v>0</v>
      </c>
      <c r="EA58" s="243">
        <v>1</v>
      </c>
      <c r="EB58" s="267">
        <v>0</v>
      </c>
      <c r="EC58" s="277">
        <v>1</v>
      </c>
      <c r="ED58" s="282">
        <v>0</v>
      </c>
      <c r="EE58" s="276">
        <v>1</v>
      </c>
      <c r="EF58" s="243">
        <v>0</v>
      </c>
      <c r="EG58" s="267">
        <v>0</v>
      </c>
      <c r="EH58" s="243">
        <v>1</v>
      </c>
      <c r="EI58" s="267">
        <v>0</v>
      </c>
      <c r="EJ58" s="243">
        <v>0</v>
      </c>
      <c r="EK58" s="267">
        <v>0</v>
      </c>
      <c r="EL58" s="277">
        <v>1</v>
      </c>
      <c r="EM58" s="282">
        <v>0</v>
      </c>
      <c r="EN58" s="276"/>
      <c r="EO58" s="243"/>
      <c r="EP58" s="267"/>
      <c r="EQ58" s="243"/>
      <c r="ER58" s="267"/>
      <c r="ES58" s="243"/>
      <c r="ET58" s="267"/>
      <c r="EU58" s="277"/>
      <c r="EV58" s="282"/>
      <c r="EW58" s="276"/>
      <c r="EX58" s="243"/>
      <c r="EY58" s="267"/>
      <c r="EZ58" s="243"/>
      <c r="FA58" s="267"/>
      <c r="FB58" s="243"/>
      <c r="FC58" s="267"/>
      <c r="FD58" s="277"/>
      <c r="FE58" s="282"/>
      <c r="FF58" s="276"/>
      <c r="FG58" s="243"/>
      <c r="FH58" s="267"/>
      <c r="FI58" s="243"/>
      <c r="FJ58" s="267"/>
      <c r="FK58" s="243"/>
      <c r="FL58" s="267"/>
      <c r="FM58" s="277"/>
      <c r="FN58" s="282"/>
      <c r="FO58" s="276"/>
      <c r="FP58" s="243"/>
      <c r="FQ58" s="267"/>
      <c r="FR58" s="243"/>
      <c r="FS58" s="267"/>
      <c r="FT58" s="243"/>
      <c r="FU58" s="267"/>
      <c r="FV58" s="277"/>
      <c r="FW58" s="282"/>
    </row>
    <row r="59" spans="1:179" ht="15.75">
      <c r="A59" s="245"/>
      <c r="B59" s="315"/>
      <c r="C59" s="242">
        <f t="shared" si="50"/>
        <v>0</v>
      </c>
      <c r="D59" s="312"/>
      <c r="E59" s="318"/>
      <c r="F59" s="250">
        <f t="shared" si="59"/>
        <v>0</v>
      </c>
      <c r="G59" s="250">
        <f t="shared" si="52"/>
        <v>0</v>
      </c>
      <c r="H59" s="250">
        <f t="shared" si="53"/>
        <v>0</v>
      </c>
      <c r="I59" s="250">
        <f t="shared" si="54"/>
        <v>0</v>
      </c>
      <c r="J59" s="250">
        <f t="shared" si="55"/>
        <v>0</v>
      </c>
      <c r="K59" s="250">
        <f t="shared" si="56"/>
        <v>0</v>
      </c>
      <c r="L59" s="250">
        <f t="shared" si="57"/>
        <v>0</v>
      </c>
      <c r="M59" s="259">
        <f t="shared" si="58"/>
        <v>0</v>
      </c>
      <c r="N59" s="253">
        <f t="shared" si="60"/>
        <v>0</v>
      </c>
      <c r="O59" s="250">
        <f t="shared" si="61"/>
        <v>0</v>
      </c>
      <c r="P59" s="262">
        <f t="shared" si="62"/>
        <v>0</v>
      </c>
      <c r="Q59" s="299" t="e">
        <f t="shared" si="63"/>
        <v>#DIV/0!</v>
      </c>
      <c r="R59" s="267"/>
      <c r="S59" s="243"/>
      <c r="T59" s="267"/>
      <c r="U59" s="243"/>
      <c r="V59" s="267"/>
      <c r="W59" s="243"/>
      <c r="X59" s="267"/>
      <c r="Y59" s="277"/>
      <c r="Z59" s="282"/>
      <c r="AA59" s="276"/>
      <c r="AB59" s="243"/>
      <c r="AC59" s="267"/>
      <c r="AD59" s="243"/>
      <c r="AE59" s="267"/>
      <c r="AF59" s="243"/>
      <c r="AG59" s="267"/>
      <c r="AH59" s="277"/>
      <c r="AI59" s="282"/>
      <c r="AJ59" s="276"/>
      <c r="AK59" s="243"/>
      <c r="AL59" s="267"/>
      <c r="AM59" s="243"/>
      <c r="AN59" s="267"/>
      <c r="AO59" s="243"/>
      <c r="AP59" s="267"/>
      <c r="AQ59" s="277"/>
      <c r="AR59" s="282"/>
      <c r="AS59" s="276"/>
      <c r="AT59" s="243"/>
      <c r="AU59" s="267"/>
      <c r="AV59" s="243"/>
      <c r="AW59" s="267"/>
      <c r="AX59" s="243"/>
      <c r="AY59" s="267"/>
      <c r="AZ59" s="277"/>
      <c r="BA59" s="282"/>
      <c r="BB59" s="276"/>
      <c r="BC59" s="243"/>
      <c r="BD59" s="267"/>
      <c r="BE59" s="243"/>
      <c r="BF59" s="267"/>
      <c r="BG59" s="243"/>
      <c r="BH59" s="267"/>
      <c r="BI59" s="277"/>
      <c r="BJ59" s="282"/>
      <c r="BK59" s="276"/>
      <c r="BL59" s="243"/>
      <c r="BM59" s="267"/>
      <c r="BN59" s="243"/>
      <c r="BO59" s="267"/>
      <c r="BP59" s="243"/>
      <c r="BQ59" s="267"/>
      <c r="BR59" s="277"/>
      <c r="BS59" s="282"/>
      <c r="BT59" s="276"/>
      <c r="BU59" s="243"/>
      <c r="BV59" s="267"/>
      <c r="BW59" s="243"/>
      <c r="BX59" s="267"/>
      <c r="BY59" s="243"/>
      <c r="BZ59" s="267"/>
      <c r="CA59" s="277"/>
      <c r="CB59" s="282"/>
      <c r="CC59" s="276"/>
      <c r="CD59" s="243"/>
      <c r="CE59" s="267"/>
      <c r="CF59" s="243"/>
      <c r="CG59" s="267"/>
      <c r="CH59" s="243"/>
      <c r="CI59" s="267"/>
      <c r="CJ59" s="277"/>
      <c r="CK59" s="282"/>
      <c r="CL59" s="276"/>
      <c r="CM59" s="243"/>
      <c r="CN59" s="267"/>
      <c r="CO59" s="243"/>
      <c r="CP59" s="267"/>
      <c r="CQ59" s="243"/>
      <c r="CR59" s="267"/>
      <c r="CS59" s="277"/>
      <c r="CT59" s="282"/>
      <c r="CU59" s="276"/>
      <c r="CV59" s="243"/>
      <c r="CW59" s="267"/>
      <c r="CX59" s="243"/>
      <c r="CY59" s="267"/>
      <c r="CZ59" s="243"/>
      <c r="DA59" s="267"/>
      <c r="DB59" s="277"/>
      <c r="DC59" s="282"/>
      <c r="DD59" s="276"/>
      <c r="DE59" s="243"/>
      <c r="DF59" s="267"/>
      <c r="DG59" s="243"/>
      <c r="DH59" s="267"/>
      <c r="DI59" s="243"/>
      <c r="DJ59" s="267"/>
      <c r="DK59" s="277"/>
      <c r="DL59" s="282"/>
      <c r="DM59" s="276"/>
      <c r="DN59" s="243"/>
      <c r="DO59" s="267"/>
      <c r="DP59" s="243"/>
      <c r="DQ59" s="267"/>
      <c r="DR59" s="243"/>
      <c r="DS59" s="267"/>
      <c r="DT59" s="277"/>
      <c r="DU59" s="282"/>
      <c r="DV59" s="276"/>
      <c r="DW59" s="243"/>
      <c r="DX59" s="267"/>
      <c r="DY59" s="243"/>
      <c r="DZ59" s="267"/>
      <c r="EA59" s="243"/>
      <c r="EB59" s="267"/>
      <c r="EC59" s="277"/>
      <c r="ED59" s="282"/>
      <c r="EE59" s="276"/>
      <c r="EF59" s="243"/>
      <c r="EG59" s="267"/>
      <c r="EH59" s="243"/>
      <c r="EI59" s="267"/>
      <c r="EJ59" s="243"/>
      <c r="EK59" s="267"/>
      <c r="EL59" s="277"/>
      <c r="EM59" s="282"/>
      <c r="EN59" s="276"/>
      <c r="EO59" s="243"/>
      <c r="EP59" s="267"/>
      <c r="EQ59" s="243"/>
      <c r="ER59" s="267"/>
      <c r="ES59" s="243"/>
      <c r="ET59" s="267"/>
      <c r="EU59" s="277"/>
      <c r="EV59" s="282"/>
      <c r="EW59" s="276"/>
      <c r="EX59" s="243"/>
      <c r="EY59" s="267"/>
      <c r="EZ59" s="243"/>
      <c r="FA59" s="267"/>
      <c r="FB59" s="243"/>
      <c r="FC59" s="267"/>
      <c r="FD59" s="277"/>
      <c r="FE59" s="282"/>
      <c r="FF59" s="276"/>
      <c r="FG59" s="243"/>
      <c r="FH59" s="267"/>
      <c r="FI59" s="243"/>
      <c r="FJ59" s="267"/>
      <c r="FK59" s="243"/>
      <c r="FL59" s="267"/>
      <c r="FM59" s="277"/>
      <c r="FN59" s="282"/>
      <c r="FO59" s="276"/>
      <c r="FP59" s="243"/>
      <c r="FQ59" s="267"/>
      <c r="FR59" s="243"/>
      <c r="FS59" s="267"/>
      <c r="FT59" s="243"/>
      <c r="FU59" s="267"/>
      <c r="FV59" s="277"/>
      <c r="FW59" s="282"/>
    </row>
    <row r="60" spans="1:179" ht="16.5" thickBot="1">
      <c r="A60" s="245"/>
      <c r="B60" s="316"/>
      <c r="C60" s="242">
        <f t="shared" si="50"/>
        <v>0</v>
      </c>
      <c r="D60" s="313"/>
      <c r="E60" s="319"/>
      <c r="F60" s="255">
        <f t="shared" si="59"/>
        <v>0</v>
      </c>
      <c r="G60" s="255">
        <f t="shared" si="52"/>
        <v>0</v>
      </c>
      <c r="H60" s="255">
        <f t="shared" si="53"/>
        <v>0</v>
      </c>
      <c r="I60" s="255">
        <f t="shared" si="54"/>
        <v>0</v>
      </c>
      <c r="J60" s="255">
        <f t="shared" si="55"/>
        <v>0</v>
      </c>
      <c r="K60" s="255">
        <f t="shared" si="56"/>
        <v>0</v>
      </c>
      <c r="L60" s="255">
        <f t="shared" si="57"/>
        <v>0</v>
      </c>
      <c r="M60" s="260">
        <f t="shared" si="58"/>
        <v>0</v>
      </c>
      <c r="N60" s="254">
        <f t="shared" si="60"/>
        <v>0</v>
      </c>
      <c r="O60" s="255">
        <f t="shared" si="61"/>
        <v>0</v>
      </c>
      <c r="P60" s="263">
        <f t="shared" si="62"/>
        <v>0</v>
      </c>
      <c r="Q60" s="300" t="e">
        <f t="shared" si="63"/>
        <v>#DIV/0!</v>
      </c>
      <c r="R60" s="267"/>
      <c r="S60" s="243"/>
      <c r="T60" s="267"/>
      <c r="U60" s="243"/>
      <c r="V60" s="267"/>
      <c r="W60" s="243"/>
      <c r="X60" s="267"/>
      <c r="Y60" s="277"/>
      <c r="Z60" s="282"/>
      <c r="AA60" s="276"/>
      <c r="AB60" s="243"/>
      <c r="AC60" s="267"/>
      <c r="AD60" s="243"/>
      <c r="AE60" s="267"/>
      <c r="AF60" s="243"/>
      <c r="AG60" s="267"/>
      <c r="AH60" s="277"/>
      <c r="AI60" s="282"/>
      <c r="AJ60" s="276"/>
      <c r="AK60" s="243"/>
      <c r="AL60" s="267"/>
      <c r="AM60" s="243"/>
      <c r="AN60" s="267"/>
      <c r="AO60" s="243"/>
      <c r="AP60" s="267"/>
      <c r="AQ60" s="277"/>
      <c r="AR60" s="282"/>
      <c r="AS60" s="276"/>
      <c r="AT60" s="243"/>
      <c r="AU60" s="267"/>
      <c r="AV60" s="243"/>
      <c r="AW60" s="267"/>
      <c r="AX60" s="243"/>
      <c r="AY60" s="267"/>
      <c r="AZ60" s="277"/>
      <c r="BA60" s="282"/>
      <c r="BB60" s="276"/>
      <c r="BC60" s="243"/>
      <c r="BD60" s="267"/>
      <c r="BE60" s="243"/>
      <c r="BF60" s="267"/>
      <c r="BG60" s="243"/>
      <c r="BH60" s="267"/>
      <c r="BI60" s="277"/>
      <c r="BJ60" s="282"/>
      <c r="BK60" s="276"/>
      <c r="BL60" s="243"/>
      <c r="BM60" s="267"/>
      <c r="BN60" s="243"/>
      <c r="BO60" s="267"/>
      <c r="BP60" s="243"/>
      <c r="BQ60" s="267"/>
      <c r="BR60" s="277"/>
      <c r="BS60" s="282"/>
      <c r="BT60" s="276"/>
      <c r="BU60" s="243"/>
      <c r="BV60" s="267"/>
      <c r="BW60" s="243"/>
      <c r="BX60" s="267"/>
      <c r="BY60" s="243"/>
      <c r="BZ60" s="267"/>
      <c r="CA60" s="277"/>
      <c r="CB60" s="282"/>
      <c r="CC60" s="276"/>
      <c r="CD60" s="243"/>
      <c r="CE60" s="267"/>
      <c r="CF60" s="243"/>
      <c r="CG60" s="267"/>
      <c r="CH60" s="243"/>
      <c r="CI60" s="267"/>
      <c r="CJ60" s="277"/>
      <c r="CK60" s="282"/>
      <c r="CL60" s="276"/>
      <c r="CM60" s="243"/>
      <c r="CN60" s="267"/>
      <c r="CO60" s="243"/>
      <c r="CP60" s="267"/>
      <c r="CQ60" s="243"/>
      <c r="CR60" s="267"/>
      <c r="CS60" s="277"/>
      <c r="CT60" s="282"/>
      <c r="CU60" s="276"/>
      <c r="CV60" s="243"/>
      <c r="CW60" s="267"/>
      <c r="CX60" s="243"/>
      <c r="CY60" s="267"/>
      <c r="CZ60" s="243"/>
      <c r="DA60" s="267"/>
      <c r="DB60" s="277"/>
      <c r="DC60" s="282"/>
      <c r="DD60" s="276"/>
      <c r="DE60" s="243"/>
      <c r="DF60" s="267"/>
      <c r="DG60" s="243"/>
      <c r="DH60" s="267"/>
      <c r="DI60" s="243"/>
      <c r="DJ60" s="267"/>
      <c r="DK60" s="277"/>
      <c r="DL60" s="282"/>
      <c r="DM60" s="276"/>
      <c r="DN60" s="243"/>
      <c r="DO60" s="267"/>
      <c r="DP60" s="243"/>
      <c r="DQ60" s="267"/>
      <c r="DR60" s="243"/>
      <c r="DS60" s="267"/>
      <c r="DT60" s="277"/>
      <c r="DU60" s="282"/>
      <c r="DV60" s="276"/>
      <c r="DW60" s="243"/>
      <c r="DX60" s="267"/>
      <c r="DY60" s="243"/>
      <c r="DZ60" s="267"/>
      <c r="EA60" s="243"/>
      <c r="EB60" s="267"/>
      <c r="EC60" s="277"/>
      <c r="ED60" s="282"/>
      <c r="EE60" s="276"/>
      <c r="EF60" s="243"/>
      <c r="EG60" s="267"/>
      <c r="EH60" s="243"/>
      <c r="EI60" s="267"/>
      <c r="EJ60" s="243"/>
      <c r="EK60" s="267"/>
      <c r="EL60" s="277"/>
      <c r="EM60" s="282"/>
      <c r="EN60" s="276"/>
      <c r="EO60" s="243"/>
      <c r="EP60" s="267"/>
      <c r="EQ60" s="243"/>
      <c r="ER60" s="267"/>
      <c r="ES60" s="243"/>
      <c r="ET60" s="267"/>
      <c r="EU60" s="277"/>
      <c r="EV60" s="282"/>
      <c r="EW60" s="276"/>
      <c r="EX60" s="243"/>
      <c r="EY60" s="267"/>
      <c r="EZ60" s="243"/>
      <c r="FA60" s="267"/>
      <c r="FB60" s="243"/>
      <c r="FC60" s="267"/>
      <c r="FD60" s="277"/>
      <c r="FE60" s="282"/>
      <c r="FF60" s="276"/>
      <c r="FG60" s="243"/>
      <c r="FH60" s="267"/>
      <c r="FI60" s="243"/>
      <c r="FJ60" s="267"/>
      <c r="FK60" s="243"/>
      <c r="FL60" s="267"/>
      <c r="FM60" s="277"/>
      <c r="FN60" s="282"/>
      <c r="FO60" s="276"/>
      <c r="FP60" s="243"/>
      <c r="FQ60" s="267"/>
      <c r="FR60" s="243"/>
      <c r="FS60" s="267"/>
      <c r="FT60" s="243"/>
      <c r="FU60" s="267"/>
      <c r="FV60" s="277"/>
      <c r="FW60" s="282"/>
    </row>
    <row r="61" spans="1:179" ht="15.75" customHeight="1">
      <c r="A61" s="247" t="s">
        <v>258</v>
      </c>
      <c r="B61" s="305"/>
      <c r="C61" s="305"/>
      <c r="D61" s="321"/>
      <c r="E61" s="308"/>
      <c r="F61" s="253">
        <f t="shared" si="59"/>
        <v>0</v>
      </c>
      <c r="G61" s="250">
        <f t="shared" si="52"/>
        <v>0</v>
      </c>
      <c r="H61" s="250">
        <f t="shared" si="53"/>
        <v>0</v>
      </c>
      <c r="I61" s="250">
        <f t="shared" si="54"/>
        <v>0</v>
      </c>
      <c r="J61" s="250">
        <f t="shared" si="55"/>
        <v>0</v>
      </c>
      <c r="K61" s="250">
        <f t="shared" si="56"/>
        <v>0</v>
      </c>
      <c r="L61" s="250">
        <f t="shared" si="57"/>
        <v>0</v>
      </c>
      <c r="M61" s="259">
        <f t="shared" si="58"/>
        <v>0</v>
      </c>
      <c r="N61" s="253">
        <f t="shared" si="60"/>
        <v>0</v>
      </c>
      <c r="O61" s="250">
        <f t="shared" si="61"/>
        <v>0</v>
      </c>
      <c r="P61" s="301"/>
      <c r="Q61" s="302"/>
      <c r="R61" s="267"/>
      <c r="S61" s="243"/>
      <c r="T61" s="267"/>
      <c r="U61" s="243"/>
      <c r="V61" s="267"/>
      <c r="W61" s="243"/>
      <c r="X61" s="267"/>
      <c r="Y61" s="277"/>
      <c r="Z61" s="282"/>
      <c r="AA61" s="276"/>
      <c r="AB61" s="243"/>
      <c r="AC61" s="267"/>
      <c r="AD61" s="243"/>
      <c r="AE61" s="267"/>
      <c r="AF61" s="243"/>
      <c r="AG61" s="267"/>
      <c r="AH61" s="277"/>
      <c r="AI61" s="282"/>
      <c r="AJ61" s="276"/>
      <c r="AK61" s="243"/>
      <c r="AL61" s="267"/>
      <c r="AM61" s="243"/>
      <c r="AN61" s="267"/>
      <c r="AO61" s="243"/>
      <c r="AP61" s="267"/>
      <c r="AQ61" s="277"/>
      <c r="AR61" s="282"/>
      <c r="AS61" s="276"/>
      <c r="AT61" s="243"/>
      <c r="AU61" s="267"/>
      <c r="AV61" s="243"/>
      <c r="AW61" s="267"/>
      <c r="AX61" s="243"/>
      <c r="AY61" s="267"/>
      <c r="AZ61" s="277"/>
      <c r="BA61" s="282"/>
      <c r="BB61" s="276"/>
      <c r="BC61" s="243"/>
      <c r="BD61" s="267"/>
      <c r="BE61" s="243"/>
      <c r="BF61" s="267"/>
      <c r="BG61" s="243"/>
      <c r="BH61" s="267"/>
      <c r="BI61" s="277"/>
      <c r="BJ61" s="282"/>
      <c r="BK61" s="276"/>
      <c r="BL61" s="243"/>
      <c r="BM61" s="267"/>
      <c r="BN61" s="243"/>
      <c r="BO61" s="267"/>
      <c r="BP61" s="243"/>
      <c r="BQ61" s="267"/>
      <c r="BR61" s="277"/>
      <c r="BS61" s="282"/>
      <c r="BT61" s="276"/>
      <c r="BU61" s="243"/>
      <c r="BV61" s="267"/>
      <c r="BW61" s="243"/>
      <c r="BX61" s="267"/>
      <c r="BY61" s="243"/>
      <c r="BZ61" s="267"/>
      <c r="CA61" s="277"/>
      <c r="CB61" s="282"/>
      <c r="CC61" s="276"/>
      <c r="CD61" s="243"/>
      <c r="CE61" s="267"/>
      <c r="CF61" s="243"/>
      <c r="CG61" s="267"/>
      <c r="CH61" s="243"/>
      <c r="CI61" s="267"/>
      <c r="CJ61" s="277"/>
      <c r="CK61" s="282"/>
      <c r="CL61" s="276"/>
      <c r="CM61" s="243"/>
      <c r="CN61" s="267"/>
      <c r="CO61" s="243"/>
      <c r="CP61" s="267"/>
      <c r="CQ61" s="243"/>
      <c r="CR61" s="267"/>
      <c r="CS61" s="277"/>
      <c r="CT61" s="282"/>
      <c r="CU61" s="276"/>
      <c r="CV61" s="243"/>
      <c r="CW61" s="267"/>
      <c r="CX61" s="243"/>
      <c r="CY61" s="267"/>
      <c r="CZ61" s="243"/>
      <c r="DA61" s="267"/>
      <c r="DB61" s="277"/>
      <c r="DC61" s="282"/>
      <c r="DD61" s="276"/>
      <c r="DE61" s="243"/>
      <c r="DF61" s="267"/>
      <c r="DG61" s="243"/>
      <c r="DH61" s="267"/>
      <c r="DI61" s="243"/>
      <c r="DJ61" s="267"/>
      <c r="DK61" s="277"/>
      <c r="DL61" s="282"/>
      <c r="DM61" s="276"/>
      <c r="DN61" s="243"/>
      <c r="DO61" s="267"/>
      <c r="DP61" s="243"/>
      <c r="DQ61" s="267"/>
      <c r="DR61" s="243"/>
      <c r="DS61" s="267"/>
      <c r="DT61" s="277"/>
      <c r="DU61" s="282"/>
      <c r="DV61" s="276"/>
      <c r="DW61" s="243"/>
      <c r="DX61" s="267"/>
      <c r="DY61" s="243"/>
      <c r="DZ61" s="267"/>
      <c r="EA61" s="243"/>
      <c r="EB61" s="267"/>
      <c r="EC61" s="277"/>
      <c r="ED61" s="282"/>
      <c r="EE61" s="276"/>
      <c r="EF61" s="243"/>
      <c r="EG61" s="267"/>
      <c r="EH61" s="243"/>
      <c r="EI61" s="267"/>
      <c r="EJ61" s="243"/>
      <c r="EK61" s="267"/>
      <c r="EL61" s="277"/>
      <c r="EM61" s="282"/>
      <c r="EN61" s="276"/>
      <c r="EO61" s="243"/>
      <c r="EP61" s="267"/>
      <c r="EQ61" s="243"/>
      <c r="ER61" s="267"/>
      <c r="ES61" s="243"/>
      <c r="ET61" s="267"/>
      <c r="EU61" s="277"/>
      <c r="EV61" s="282"/>
      <c r="EW61" s="276"/>
      <c r="EX61" s="243"/>
      <c r="EY61" s="267"/>
      <c r="EZ61" s="243"/>
      <c r="FA61" s="267"/>
      <c r="FB61" s="243"/>
      <c r="FC61" s="267"/>
      <c r="FD61" s="277"/>
      <c r="FE61" s="282"/>
      <c r="FF61" s="276"/>
      <c r="FG61" s="243"/>
      <c r="FH61" s="267"/>
      <c r="FI61" s="243"/>
      <c r="FJ61" s="267"/>
      <c r="FK61" s="243"/>
      <c r="FL61" s="267"/>
      <c r="FM61" s="277"/>
      <c r="FN61" s="282"/>
      <c r="FO61" s="276"/>
      <c r="FP61" s="243"/>
      <c r="FQ61" s="267"/>
      <c r="FR61" s="243"/>
      <c r="FS61" s="267"/>
      <c r="FT61" s="243"/>
      <c r="FU61" s="267"/>
      <c r="FV61" s="277"/>
      <c r="FW61" s="282"/>
    </row>
    <row r="62" spans="1:179" ht="15.75" customHeight="1">
      <c r="A62" s="245" t="s">
        <v>258</v>
      </c>
      <c r="B62" s="306"/>
      <c r="C62" s="306"/>
      <c r="D62" s="322"/>
      <c r="E62" s="309"/>
      <c r="F62" s="253">
        <f t="shared" si="59"/>
        <v>0</v>
      </c>
      <c r="G62" s="250">
        <f t="shared" si="52"/>
        <v>0</v>
      </c>
      <c r="H62" s="250">
        <f t="shared" si="53"/>
        <v>0</v>
      </c>
      <c r="I62" s="250">
        <f t="shared" si="54"/>
        <v>0</v>
      </c>
      <c r="J62" s="250">
        <f t="shared" si="55"/>
        <v>0</v>
      </c>
      <c r="K62" s="250">
        <f t="shared" si="56"/>
        <v>0</v>
      </c>
      <c r="L62" s="250">
        <f t="shared" si="57"/>
        <v>0</v>
      </c>
      <c r="M62" s="259">
        <f t="shared" si="58"/>
        <v>0</v>
      </c>
      <c r="N62" s="253">
        <f t="shared" si="60"/>
        <v>0</v>
      </c>
      <c r="O62" s="250">
        <f t="shared" si="61"/>
        <v>0</v>
      </c>
      <c r="P62" s="301"/>
      <c r="Q62" s="302"/>
      <c r="R62" s="267"/>
      <c r="S62" s="243"/>
      <c r="T62" s="267"/>
      <c r="U62" s="243"/>
      <c r="V62" s="267"/>
      <c r="W62" s="243"/>
      <c r="X62" s="267"/>
      <c r="Y62" s="277"/>
      <c r="Z62" s="282"/>
      <c r="AA62" s="276"/>
      <c r="AB62" s="243"/>
      <c r="AC62" s="267"/>
      <c r="AD62" s="243"/>
      <c r="AE62" s="267"/>
      <c r="AF62" s="243"/>
      <c r="AG62" s="267"/>
      <c r="AH62" s="277"/>
      <c r="AI62" s="282"/>
      <c r="AJ62" s="276"/>
      <c r="AK62" s="243"/>
      <c r="AL62" s="267"/>
      <c r="AM62" s="243"/>
      <c r="AN62" s="267"/>
      <c r="AO62" s="243"/>
      <c r="AP62" s="267"/>
      <c r="AQ62" s="277"/>
      <c r="AR62" s="282"/>
      <c r="AS62" s="276"/>
      <c r="AT62" s="243"/>
      <c r="AU62" s="267"/>
      <c r="AV62" s="243"/>
      <c r="AW62" s="267"/>
      <c r="AX62" s="243"/>
      <c r="AY62" s="267"/>
      <c r="AZ62" s="277"/>
      <c r="BA62" s="282"/>
      <c r="BB62" s="276"/>
      <c r="BC62" s="243"/>
      <c r="BD62" s="267"/>
      <c r="BE62" s="243"/>
      <c r="BF62" s="267"/>
      <c r="BG62" s="243"/>
      <c r="BH62" s="267"/>
      <c r="BI62" s="277"/>
      <c r="BJ62" s="282"/>
      <c r="BK62" s="276"/>
      <c r="BL62" s="243"/>
      <c r="BM62" s="267"/>
      <c r="BN62" s="243"/>
      <c r="BO62" s="267"/>
      <c r="BP62" s="243"/>
      <c r="BQ62" s="267"/>
      <c r="BR62" s="277"/>
      <c r="BS62" s="282"/>
      <c r="BT62" s="276"/>
      <c r="BU62" s="243"/>
      <c r="BV62" s="267"/>
      <c r="BW62" s="243"/>
      <c r="BX62" s="267"/>
      <c r="BY62" s="243"/>
      <c r="BZ62" s="267"/>
      <c r="CA62" s="277"/>
      <c r="CB62" s="282"/>
      <c r="CC62" s="276"/>
      <c r="CD62" s="243"/>
      <c r="CE62" s="267"/>
      <c r="CF62" s="243"/>
      <c r="CG62" s="267"/>
      <c r="CH62" s="243"/>
      <c r="CI62" s="267"/>
      <c r="CJ62" s="277"/>
      <c r="CK62" s="282"/>
      <c r="CL62" s="276"/>
      <c r="CM62" s="243"/>
      <c r="CN62" s="267"/>
      <c r="CO62" s="243"/>
      <c r="CP62" s="267"/>
      <c r="CQ62" s="243"/>
      <c r="CR62" s="267"/>
      <c r="CS62" s="277"/>
      <c r="CT62" s="282"/>
      <c r="CU62" s="276"/>
      <c r="CV62" s="243"/>
      <c r="CW62" s="267"/>
      <c r="CX62" s="243"/>
      <c r="CY62" s="267"/>
      <c r="CZ62" s="243"/>
      <c r="DA62" s="267"/>
      <c r="DB62" s="277"/>
      <c r="DC62" s="282"/>
      <c r="DD62" s="276"/>
      <c r="DE62" s="243"/>
      <c r="DF62" s="267"/>
      <c r="DG62" s="243"/>
      <c r="DH62" s="267"/>
      <c r="DI62" s="243"/>
      <c r="DJ62" s="267"/>
      <c r="DK62" s="277"/>
      <c r="DL62" s="282"/>
      <c r="DM62" s="276"/>
      <c r="DN62" s="243"/>
      <c r="DO62" s="267"/>
      <c r="DP62" s="243"/>
      <c r="DQ62" s="267"/>
      <c r="DR62" s="243"/>
      <c r="DS62" s="267"/>
      <c r="DT62" s="277"/>
      <c r="DU62" s="282"/>
      <c r="DV62" s="276"/>
      <c r="DW62" s="243"/>
      <c r="DX62" s="267"/>
      <c r="DY62" s="243"/>
      <c r="DZ62" s="267"/>
      <c r="EA62" s="243"/>
      <c r="EB62" s="267"/>
      <c r="EC62" s="277"/>
      <c r="ED62" s="282"/>
      <c r="EE62" s="276"/>
      <c r="EF62" s="243"/>
      <c r="EG62" s="267"/>
      <c r="EH62" s="243"/>
      <c r="EI62" s="267"/>
      <c r="EJ62" s="243"/>
      <c r="EK62" s="267"/>
      <c r="EL62" s="277"/>
      <c r="EM62" s="282"/>
      <c r="EN62" s="276"/>
      <c r="EO62" s="243"/>
      <c r="EP62" s="267"/>
      <c r="EQ62" s="243"/>
      <c r="ER62" s="267"/>
      <c r="ES62" s="243"/>
      <c r="ET62" s="267"/>
      <c r="EU62" s="277"/>
      <c r="EV62" s="282"/>
      <c r="EW62" s="276"/>
      <c r="EX62" s="243"/>
      <c r="EY62" s="267"/>
      <c r="EZ62" s="243"/>
      <c r="FA62" s="267"/>
      <c r="FB62" s="243"/>
      <c r="FC62" s="267"/>
      <c r="FD62" s="277"/>
      <c r="FE62" s="282"/>
      <c r="FF62" s="276"/>
      <c r="FG62" s="243"/>
      <c r="FH62" s="267"/>
      <c r="FI62" s="243"/>
      <c r="FJ62" s="267"/>
      <c r="FK62" s="243"/>
      <c r="FL62" s="267"/>
      <c r="FM62" s="277"/>
      <c r="FN62" s="282"/>
      <c r="FO62" s="276"/>
      <c r="FP62" s="243"/>
      <c r="FQ62" s="267"/>
      <c r="FR62" s="243"/>
      <c r="FS62" s="267"/>
      <c r="FT62" s="243"/>
      <c r="FU62" s="267"/>
      <c r="FV62" s="277"/>
      <c r="FW62" s="282"/>
    </row>
    <row r="63" spans="1:179" ht="18" customHeight="1">
      <c r="A63" s="245" t="s">
        <v>259</v>
      </c>
      <c r="B63" s="306"/>
      <c r="C63" s="306"/>
      <c r="D63" s="322"/>
      <c r="E63" s="309"/>
      <c r="F63" s="253">
        <f t="shared" si="59"/>
        <v>0</v>
      </c>
      <c r="G63" s="250">
        <f t="shared" si="52"/>
        <v>1</v>
      </c>
      <c r="H63" s="250">
        <f t="shared" si="53"/>
        <v>0</v>
      </c>
      <c r="I63" s="250">
        <f t="shared" si="54"/>
        <v>0</v>
      </c>
      <c r="J63" s="250">
        <f t="shared" si="55"/>
        <v>0</v>
      </c>
      <c r="K63" s="250">
        <f t="shared" si="56"/>
        <v>0</v>
      </c>
      <c r="L63" s="250">
        <f t="shared" si="57"/>
        <v>0</v>
      </c>
      <c r="M63" s="259">
        <f t="shared" si="58"/>
        <v>0</v>
      </c>
      <c r="N63" s="253">
        <f>+F63+H63+J63+L63</f>
        <v>0</v>
      </c>
      <c r="O63" s="250">
        <f>+G63+I63+K63+M63</f>
        <v>1</v>
      </c>
      <c r="P63" s="301"/>
      <c r="Q63" s="302"/>
      <c r="R63" s="267"/>
      <c r="S63" s="243"/>
      <c r="T63" s="267"/>
      <c r="U63" s="243"/>
      <c r="V63" s="267"/>
      <c r="W63" s="243"/>
      <c r="X63" s="267"/>
      <c r="Y63" s="277"/>
      <c r="Z63" s="282"/>
      <c r="AA63" s="276"/>
      <c r="AB63" s="243"/>
      <c r="AC63" s="267"/>
      <c r="AD63" s="243"/>
      <c r="AE63" s="267"/>
      <c r="AF63" s="243"/>
      <c r="AG63" s="267"/>
      <c r="AH63" s="277"/>
      <c r="AI63" s="282"/>
      <c r="AJ63" s="276"/>
      <c r="AK63" s="243"/>
      <c r="AL63" s="267"/>
      <c r="AM63" s="243"/>
      <c r="AN63" s="267"/>
      <c r="AO63" s="243"/>
      <c r="AP63" s="267"/>
      <c r="AQ63" s="277"/>
      <c r="AR63" s="282"/>
      <c r="AS63" s="276"/>
      <c r="AT63" s="243"/>
      <c r="AU63" s="267"/>
      <c r="AV63" s="243"/>
      <c r="AW63" s="267"/>
      <c r="AX63" s="243"/>
      <c r="AY63" s="267"/>
      <c r="AZ63" s="277"/>
      <c r="BA63" s="282"/>
      <c r="BB63" s="276"/>
      <c r="BC63" s="243"/>
      <c r="BD63" s="267"/>
      <c r="BE63" s="243"/>
      <c r="BF63" s="267"/>
      <c r="BG63" s="243"/>
      <c r="BH63" s="267"/>
      <c r="BI63" s="277"/>
      <c r="BJ63" s="282"/>
      <c r="BK63" s="276"/>
      <c r="BL63" s="243"/>
      <c r="BM63" s="267"/>
      <c r="BN63" s="243"/>
      <c r="BO63" s="267"/>
      <c r="BP63" s="243"/>
      <c r="BQ63" s="267"/>
      <c r="BR63" s="277"/>
      <c r="BS63" s="282"/>
      <c r="BT63" s="276"/>
      <c r="BU63" s="243"/>
      <c r="BV63" s="267"/>
      <c r="BW63" s="243"/>
      <c r="BX63" s="267"/>
      <c r="BY63" s="243"/>
      <c r="BZ63" s="267"/>
      <c r="CA63" s="277"/>
      <c r="CB63" s="282"/>
      <c r="CC63" s="276"/>
      <c r="CD63" s="243"/>
      <c r="CE63" s="267"/>
      <c r="CF63" s="243"/>
      <c r="CG63" s="267"/>
      <c r="CH63" s="243"/>
      <c r="CI63" s="267"/>
      <c r="CJ63" s="277"/>
      <c r="CK63" s="282"/>
      <c r="CL63" s="276"/>
      <c r="CM63" s="243"/>
      <c r="CN63" s="267"/>
      <c r="CO63" s="243"/>
      <c r="CP63" s="267"/>
      <c r="CQ63" s="243"/>
      <c r="CR63" s="267"/>
      <c r="CS63" s="277"/>
      <c r="CT63" s="282"/>
      <c r="CU63" s="276">
        <v>0</v>
      </c>
      <c r="CV63" s="243">
        <v>1</v>
      </c>
      <c r="CW63" s="267">
        <v>0</v>
      </c>
      <c r="CX63" s="243">
        <v>0</v>
      </c>
      <c r="CY63" s="267">
        <v>0</v>
      </c>
      <c r="CZ63" s="243">
        <v>0</v>
      </c>
      <c r="DA63" s="267">
        <v>0</v>
      </c>
      <c r="DB63" s="277">
        <v>0</v>
      </c>
      <c r="DC63" s="282"/>
      <c r="DD63" s="276"/>
      <c r="DE63" s="243"/>
      <c r="DF63" s="267"/>
      <c r="DG63" s="243"/>
      <c r="DH63" s="267"/>
      <c r="DI63" s="243"/>
      <c r="DJ63" s="267"/>
      <c r="DK63" s="277"/>
      <c r="DL63" s="282"/>
      <c r="DM63" s="276"/>
      <c r="DN63" s="243"/>
      <c r="DO63" s="267"/>
      <c r="DP63" s="243"/>
      <c r="DQ63" s="267"/>
      <c r="DR63" s="243"/>
      <c r="DS63" s="267"/>
      <c r="DT63" s="277"/>
      <c r="DU63" s="282"/>
      <c r="DV63" s="276"/>
      <c r="DW63" s="243"/>
      <c r="DX63" s="267"/>
      <c r="DY63" s="243"/>
      <c r="DZ63" s="267"/>
      <c r="EA63" s="243"/>
      <c r="EB63" s="267"/>
      <c r="EC63" s="277"/>
      <c r="ED63" s="282"/>
      <c r="EE63" s="276"/>
      <c r="EF63" s="243"/>
      <c r="EG63" s="267"/>
      <c r="EH63" s="243"/>
      <c r="EI63" s="267"/>
      <c r="EJ63" s="243"/>
      <c r="EK63" s="267"/>
      <c r="EL63" s="277"/>
      <c r="EM63" s="282"/>
      <c r="EN63" s="276"/>
      <c r="EO63" s="243"/>
      <c r="EP63" s="267"/>
      <c r="EQ63" s="243"/>
      <c r="ER63" s="267"/>
      <c r="ES63" s="243"/>
      <c r="ET63" s="267"/>
      <c r="EU63" s="277"/>
      <c r="EV63" s="282"/>
      <c r="EW63" s="276"/>
      <c r="EX63" s="243"/>
      <c r="EY63" s="267"/>
      <c r="EZ63" s="243"/>
      <c r="FA63" s="267"/>
      <c r="FB63" s="243"/>
      <c r="FC63" s="267"/>
      <c r="FD63" s="277"/>
      <c r="FE63" s="282"/>
      <c r="FF63" s="276"/>
      <c r="FG63" s="243"/>
      <c r="FH63" s="267"/>
      <c r="FI63" s="243"/>
      <c r="FJ63" s="267"/>
      <c r="FK63" s="243"/>
      <c r="FL63" s="267"/>
      <c r="FM63" s="277"/>
      <c r="FN63" s="282"/>
      <c r="FO63" s="276"/>
      <c r="FP63" s="243"/>
      <c r="FQ63" s="267"/>
      <c r="FR63" s="243"/>
      <c r="FS63" s="267"/>
      <c r="FT63" s="243"/>
      <c r="FU63" s="267"/>
      <c r="FV63" s="277"/>
      <c r="FW63" s="282"/>
    </row>
    <row r="64" spans="1:179" ht="18" customHeight="1" thickBot="1">
      <c r="A64" s="246" t="s">
        <v>260</v>
      </c>
      <c r="B64" s="307"/>
      <c r="C64" s="307"/>
      <c r="D64" s="323"/>
      <c r="E64" s="310"/>
      <c r="F64" s="253">
        <f t="shared" si="59"/>
        <v>1</v>
      </c>
      <c r="G64" s="250">
        <f t="shared" si="52"/>
        <v>0</v>
      </c>
      <c r="H64" s="250">
        <f t="shared" si="53"/>
        <v>1</v>
      </c>
      <c r="I64" s="250">
        <f t="shared" si="54"/>
        <v>0</v>
      </c>
      <c r="J64" s="250">
        <f t="shared" si="55"/>
        <v>0</v>
      </c>
      <c r="K64" s="250">
        <f t="shared" si="56"/>
        <v>0</v>
      </c>
      <c r="L64" s="250">
        <f t="shared" si="57"/>
        <v>0</v>
      </c>
      <c r="M64" s="259">
        <f t="shared" si="58"/>
        <v>0</v>
      </c>
      <c r="N64" s="253">
        <f>+F64+H64+J64+L64</f>
        <v>2</v>
      </c>
      <c r="O64" s="250">
        <f>+G64+I64+K64+M64</f>
        <v>0</v>
      </c>
      <c r="P64" s="303"/>
      <c r="Q64" s="304"/>
      <c r="R64" s="278"/>
      <c r="S64" s="249"/>
      <c r="T64" s="279"/>
      <c r="U64" s="249"/>
      <c r="V64" s="279"/>
      <c r="W64" s="249"/>
      <c r="X64" s="279"/>
      <c r="Y64" s="280"/>
      <c r="Z64" s="283"/>
      <c r="AA64" s="278"/>
      <c r="AB64" s="249"/>
      <c r="AC64" s="279"/>
      <c r="AD64" s="249"/>
      <c r="AE64" s="279"/>
      <c r="AF64" s="249"/>
      <c r="AG64" s="279"/>
      <c r="AH64" s="280"/>
      <c r="AI64" s="283"/>
      <c r="AJ64" s="278"/>
      <c r="AK64" s="249"/>
      <c r="AL64" s="279"/>
      <c r="AM64" s="249"/>
      <c r="AN64" s="279"/>
      <c r="AO64" s="249"/>
      <c r="AP64" s="279"/>
      <c r="AQ64" s="280"/>
      <c r="AR64" s="283"/>
      <c r="AS64" s="278"/>
      <c r="AT64" s="249"/>
      <c r="AU64" s="279"/>
      <c r="AV64" s="249"/>
      <c r="AW64" s="279"/>
      <c r="AX64" s="249"/>
      <c r="AY64" s="279"/>
      <c r="AZ64" s="280"/>
      <c r="BA64" s="283"/>
      <c r="BB64" s="278"/>
      <c r="BC64" s="249"/>
      <c r="BD64" s="279"/>
      <c r="BE64" s="249"/>
      <c r="BF64" s="279"/>
      <c r="BG64" s="249"/>
      <c r="BH64" s="279"/>
      <c r="BI64" s="280"/>
      <c r="BJ64" s="283"/>
      <c r="BK64" s="278"/>
      <c r="BL64" s="249"/>
      <c r="BM64" s="279"/>
      <c r="BN64" s="249"/>
      <c r="BO64" s="279"/>
      <c r="BP64" s="249"/>
      <c r="BQ64" s="279"/>
      <c r="BR64" s="280"/>
      <c r="BS64" s="283"/>
      <c r="BT64" s="278"/>
      <c r="BU64" s="249"/>
      <c r="BV64" s="279"/>
      <c r="BW64" s="249"/>
      <c r="BX64" s="279"/>
      <c r="BY64" s="249"/>
      <c r="BZ64" s="279"/>
      <c r="CA64" s="280"/>
      <c r="CB64" s="283"/>
      <c r="CC64" s="278">
        <v>1</v>
      </c>
      <c r="CD64" s="249">
        <v>0</v>
      </c>
      <c r="CE64" s="279">
        <v>1</v>
      </c>
      <c r="CF64" s="249">
        <v>0</v>
      </c>
      <c r="CG64" s="279">
        <v>0</v>
      </c>
      <c r="CH64" s="249">
        <v>0</v>
      </c>
      <c r="CI64" s="279">
        <v>0</v>
      </c>
      <c r="CJ64" s="280">
        <v>0</v>
      </c>
      <c r="CK64" s="283"/>
      <c r="CL64" s="278"/>
      <c r="CM64" s="249"/>
      <c r="CN64" s="279"/>
      <c r="CO64" s="249"/>
      <c r="CP64" s="279"/>
      <c r="CQ64" s="249"/>
      <c r="CR64" s="279"/>
      <c r="CS64" s="280"/>
      <c r="CT64" s="283"/>
      <c r="CU64" s="278"/>
      <c r="CV64" s="249"/>
      <c r="CW64" s="279"/>
      <c r="CX64" s="249"/>
      <c r="CY64" s="279"/>
      <c r="CZ64" s="249"/>
      <c r="DA64" s="279"/>
      <c r="DB64" s="280"/>
      <c r="DC64" s="283"/>
      <c r="DD64" s="278"/>
      <c r="DE64" s="249"/>
      <c r="DF64" s="279"/>
      <c r="DG64" s="249"/>
      <c r="DH64" s="279"/>
      <c r="DI64" s="249"/>
      <c r="DJ64" s="279"/>
      <c r="DK64" s="280"/>
      <c r="DL64" s="283"/>
      <c r="DM64" s="278"/>
      <c r="DN64" s="249"/>
      <c r="DO64" s="279"/>
      <c r="DP64" s="249"/>
      <c r="DQ64" s="279"/>
      <c r="DR64" s="249"/>
      <c r="DS64" s="279"/>
      <c r="DT64" s="280"/>
      <c r="DU64" s="283"/>
      <c r="DV64" s="278"/>
      <c r="DW64" s="249"/>
      <c r="DX64" s="279"/>
      <c r="DY64" s="249"/>
      <c r="DZ64" s="279"/>
      <c r="EA64" s="249"/>
      <c r="EB64" s="279"/>
      <c r="EC64" s="280"/>
      <c r="ED64" s="283"/>
      <c r="EE64" s="278"/>
      <c r="EF64" s="249"/>
      <c r="EG64" s="279"/>
      <c r="EH64" s="249"/>
      <c r="EI64" s="279"/>
      <c r="EJ64" s="249"/>
      <c r="EK64" s="279"/>
      <c r="EL64" s="280"/>
      <c r="EM64" s="283"/>
      <c r="EN64" s="278"/>
      <c r="EO64" s="249"/>
      <c r="EP64" s="279"/>
      <c r="EQ64" s="249"/>
      <c r="ER64" s="279"/>
      <c r="ES64" s="249"/>
      <c r="ET64" s="279"/>
      <c r="EU64" s="280"/>
      <c r="EV64" s="283"/>
      <c r="EW64" s="278"/>
      <c r="EX64" s="249"/>
      <c r="EY64" s="279"/>
      <c r="EZ64" s="249"/>
      <c r="FA64" s="279"/>
      <c r="FB64" s="249"/>
      <c r="FC64" s="279"/>
      <c r="FD64" s="280"/>
      <c r="FE64" s="283"/>
      <c r="FF64" s="278"/>
      <c r="FG64" s="249"/>
      <c r="FH64" s="279"/>
      <c r="FI64" s="249"/>
      <c r="FJ64" s="279"/>
      <c r="FK64" s="249"/>
      <c r="FL64" s="279"/>
      <c r="FM64" s="280"/>
      <c r="FN64" s="283"/>
      <c r="FO64" s="278"/>
      <c r="FP64" s="249"/>
      <c r="FQ64" s="279"/>
      <c r="FR64" s="249"/>
      <c r="FS64" s="279"/>
      <c r="FT64" s="249"/>
      <c r="FU64" s="279"/>
      <c r="FV64" s="280"/>
      <c r="FW64" s="283"/>
    </row>
    <row r="65" spans="1:179" ht="16.5" thickBot="1">
      <c r="A65" s="228" t="s">
        <v>323</v>
      </c>
      <c r="B65" s="240"/>
      <c r="C65" s="237"/>
      <c r="D65" s="237"/>
      <c r="E65" s="239"/>
      <c r="F65" s="264">
        <f aca="true" t="shared" si="64" ref="F65:P65">SUM(F53:F64)</f>
        <v>20</v>
      </c>
      <c r="G65" s="265">
        <f t="shared" si="64"/>
        <v>36</v>
      </c>
      <c r="H65" s="265">
        <f t="shared" si="64"/>
        <v>28</v>
      </c>
      <c r="I65" s="265">
        <f t="shared" si="64"/>
        <v>28</v>
      </c>
      <c r="J65" s="265">
        <f t="shared" si="64"/>
        <v>26</v>
      </c>
      <c r="K65" s="265">
        <f t="shared" si="64"/>
        <v>30</v>
      </c>
      <c r="L65" s="265">
        <f t="shared" si="64"/>
        <v>26</v>
      </c>
      <c r="M65" s="271">
        <f t="shared" si="64"/>
        <v>30</v>
      </c>
      <c r="N65" s="264">
        <f t="shared" si="64"/>
        <v>100</v>
      </c>
      <c r="O65" s="271">
        <f t="shared" si="64"/>
        <v>124</v>
      </c>
      <c r="P65" s="271">
        <f t="shared" si="64"/>
        <v>151</v>
      </c>
      <c r="Q65" s="272">
        <f>+SUM(N65*2+P65)/(N65+O65)</f>
        <v>1.5669642857142858</v>
      </c>
      <c r="R65" s="284"/>
      <c r="S65" s="285" t="str">
        <f>IF(SUM(R53:S64)=4," ","err")</f>
        <v> </v>
      </c>
      <c r="T65" s="286"/>
      <c r="U65" s="285" t="str">
        <f>IF(SUM(T53:U64)=4," ","err")</f>
        <v> </v>
      </c>
      <c r="V65" s="286"/>
      <c r="W65" s="285" t="str">
        <f>IF(SUM(V53:W64)=4," ","err")</f>
        <v> </v>
      </c>
      <c r="X65" s="286"/>
      <c r="Y65" s="285" t="str">
        <f>IF(SUM(X53:Y64)=4," ","err")</f>
        <v> </v>
      </c>
      <c r="Z65" s="287">
        <f>IF((SUM(R53:R64)+SUM(T53:T64)+SUM(V53:V64)+SUM(X53:X64))&gt;8,1,0)</f>
        <v>1</v>
      </c>
      <c r="AA65" s="284"/>
      <c r="AB65" s="285" t="str">
        <f>IF(SUM(AA53:AB64)=4," ","err")</f>
        <v> </v>
      </c>
      <c r="AC65" s="286"/>
      <c r="AD65" s="285" t="str">
        <f>IF(SUM(AC53:AD64)=4," ","err")</f>
        <v> </v>
      </c>
      <c r="AE65" s="286"/>
      <c r="AF65" s="285" t="str">
        <f>IF(SUM(AE53:AF64)=4," ","err")</f>
        <v> </v>
      </c>
      <c r="AG65" s="286"/>
      <c r="AH65" s="285" t="str">
        <f>IF(SUM(AG53:AH64)=4," ","err")</f>
        <v> </v>
      </c>
      <c r="AI65" s="287">
        <f>IF((SUM(AA53:AA64)+SUM(AC53:AC64)+SUM(AE53:AE64)+SUM(AG53:AG64))&gt;8,1,0)</f>
        <v>0</v>
      </c>
      <c r="AJ65" s="284"/>
      <c r="AK65" s="285" t="str">
        <f>IF(SUM(AJ53:AK64)=4," ","err")</f>
        <v> </v>
      </c>
      <c r="AL65" s="286"/>
      <c r="AM65" s="285" t="str">
        <f>IF(SUM(AL53:AM64)=4," ","err")</f>
        <v> </v>
      </c>
      <c r="AN65" s="286"/>
      <c r="AO65" s="285" t="str">
        <f>IF(SUM(AN53:AO64)=4," ","err")</f>
        <v> </v>
      </c>
      <c r="AP65" s="286"/>
      <c r="AQ65" s="285" t="str">
        <f>IF(SUM(AP53:AQ64)=4," ","err")</f>
        <v> </v>
      </c>
      <c r="AR65" s="287">
        <f>IF((SUM(AJ53:AJ64)+SUM(AL53:AL64)+SUM(AN53:AN64)+SUM(AP53:AP64))&gt;8,1,0)</f>
        <v>0</v>
      </c>
      <c r="AS65" s="284"/>
      <c r="AT65" s="285" t="str">
        <f>IF(SUM(AS53:AT64)=4," ","err")</f>
        <v> </v>
      </c>
      <c r="AU65" s="286"/>
      <c r="AV65" s="285" t="str">
        <f>IF(SUM(AU53:AV64)=4," ","err")</f>
        <v> </v>
      </c>
      <c r="AW65" s="286"/>
      <c r="AX65" s="285" t="str">
        <f>IF(SUM(AW53:AX64)=4," ","err")</f>
        <v> </v>
      </c>
      <c r="AY65" s="286"/>
      <c r="AZ65" s="285" t="str">
        <f>IF(SUM(AY53:AZ64)=4," ","err")</f>
        <v> </v>
      </c>
      <c r="BA65" s="287">
        <f>IF((SUM(AS53:AS64)+SUM(AU53:AU64)+SUM(AW53:AW64)+SUM(AY53:AY64))&gt;8,1,0)</f>
        <v>0</v>
      </c>
      <c r="BB65" s="284"/>
      <c r="BC65" s="285" t="str">
        <f>IF(SUM(BB53:BC64)=4," ","err")</f>
        <v> </v>
      </c>
      <c r="BD65" s="286"/>
      <c r="BE65" s="285" t="str">
        <f>IF(SUM(BD53:BE64)=4," ","err")</f>
        <v> </v>
      </c>
      <c r="BF65" s="286"/>
      <c r="BG65" s="285" t="str">
        <f>IF(SUM(BF53:BG64)=4," ","err")</f>
        <v> </v>
      </c>
      <c r="BH65" s="286"/>
      <c r="BI65" s="285" t="str">
        <f>IF(SUM(BH53:BI64)=4," ","err")</f>
        <v> </v>
      </c>
      <c r="BJ65" s="287">
        <f>IF((SUM(BB53:BB64)+SUM(BD53:BD64)+SUM(BF53:BF64)+SUM(BH53:BH64))&gt;8,1,0)</f>
        <v>0</v>
      </c>
      <c r="BK65" s="284"/>
      <c r="BL65" s="285" t="str">
        <f>IF(SUM(BK53:BL64)=4," ","err")</f>
        <v> </v>
      </c>
      <c r="BM65" s="286"/>
      <c r="BN65" s="285" t="str">
        <f>IF(SUM(BM53:BN64)=4," ","err")</f>
        <v> </v>
      </c>
      <c r="BO65" s="286"/>
      <c r="BP65" s="285" t="str">
        <f>IF(SUM(BO53:BP64)=4," ","err")</f>
        <v> </v>
      </c>
      <c r="BQ65" s="286"/>
      <c r="BR65" s="285" t="str">
        <f>IF(SUM(BQ53:BR64)=4," ","err")</f>
        <v> </v>
      </c>
      <c r="BS65" s="287">
        <f>IF((SUM(BK53:BK64)+SUM(BM53:BM64)+SUM(BO53:BO64)+SUM(BQ53:BQ64))&gt;8,1,0)</f>
        <v>1</v>
      </c>
      <c r="BT65" s="284"/>
      <c r="BU65" s="285" t="str">
        <f>IF(SUM(BT53:BU64)=4," ","err")</f>
        <v> </v>
      </c>
      <c r="BV65" s="286"/>
      <c r="BW65" s="285" t="str">
        <f>IF(SUM(BV53:BW64)=4," ","err")</f>
        <v> </v>
      </c>
      <c r="BX65" s="286"/>
      <c r="BY65" s="285" t="str">
        <f>IF(SUM(BX53:BY64)=4," ","err")</f>
        <v> </v>
      </c>
      <c r="BZ65" s="286"/>
      <c r="CA65" s="285" t="str">
        <f>IF(SUM(BZ53:CA64)=4," ","err")</f>
        <v> </v>
      </c>
      <c r="CB65" s="287">
        <f>IF((SUM(BT53:BT64)+SUM(BV53:BV64)+SUM(BX53:BX64)+SUM(BZ53:BZ64))&gt;8,1,0)</f>
        <v>0</v>
      </c>
      <c r="CC65" s="284"/>
      <c r="CD65" s="285" t="str">
        <f>IF(SUM(CC53:CD64)=4," ","err")</f>
        <v> </v>
      </c>
      <c r="CE65" s="286"/>
      <c r="CF65" s="285" t="str">
        <f>IF(SUM(CE53:CF64)=4," ","err")</f>
        <v> </v>
      </c>
      <c r="CG65" s="286"/>
      <c r="CH65" s="285" t="str">
        <f>IF(SUM(CG53:CH64)=4," ","err")</f>
        <v> </v>
      </c>
      <c r="CI65" s="286"/>
      <c r="CJ65" s="285" t="str">
        <f>IF(SUM(CI53:CJ64)=4," ","err")</f>
        <v> </v>
      </c>
      <c r="CK65" s="287">
        <f>IF((SUM(CC53:CC64)+SUM(CE53:CE64)+SUM(CG53:CG64)+SUM(CI53:CI64))&gt;8,1,0)</f>
        <v>0</v>
      </c>
      <c r="CL65" s="284"/>
      <c r="CM65" s="285" t="str">
        <f>IF(SUM(CL53:CM64)=4," ","err")</f>
        <v> </v>
      </c>
      <c r="CN65" s="286"/>
      <c r="CO65" s="285" t="str">
        <f>IF(SUM(CN53:CO64)=4," ","err")</f>
        <v> </v>
      </c>
      <c r="CP65" s="286"/>
      <c r="CQ65" s="285" t="str">
        <f>IF(SUM(CP53:CQ64)=4," ","err")</f>
        <v> </v>
      </c>
      <c r="CR65" s="286"/>
      <c r="CS65" s="285" t="str">
        <f>IF(SUM(CR53:CS64)=4," ","err")</f>
        <v> </v>
      </c>
      <c r="CT65" s="287">
        <f>IF((SUM(CL53:CL64)+SUM(CN53:CN64)+SUM(CP53:CP64)+SUM(CR53:CR64))&gt;8,1,0)</f>
        <v>1</v>
      </c>
      <c r="CU65" s="284"/>
      <c r="CV65" s="285" t="str">
        <f>IF(SUM(CU53:CV64)=4," ","err")</f>
        <v> </v>
      </c>
      <c r="CW65" s="286"/>
      <c r="CX65" s="285" t="str">
        <f>IF(SUM(CW53:CX64)=4," ","err")</f>
        <v> </v>
      </c>
      <c r="CY65" s="286"/>
      <c r="CZ65" s="285" t="str">
        <f>IF(SUM(CY53:CZ64)=4," ","err")</f>
        <v> </v>
      </c>
      <c r="DA65" s="286"/>
      <c r="DB65" s="285" t="str">
        <f>IF(SUM(DA53:DB64)=4," ","err")</f>
        <v> </v>
      </c>
      <c r="DC65" s="287">
        <f>IF((SUM(CU53:CU64)+SUM(CW53:CW64)+SUM(CY53:CY64)+SUM(DA53:DA64))&gt;8,1,0)</f>
        <v>0</v>
      </c>
      <c r="DD65" s="284"/>
      <c r="DE65" s="285" t="str">
        <f>IF(SUM(DD53:DE64)=4," ","err")</f>
        <v> </v>
      </c>
      <c r="DF65" s="286"/>
      <c r="DG65" s="285" t="str">
        <f>IF(SUM(DF53:DG64)=4," ","err")</f>
        <v> </v>
      </c>
      <c r="DH65" s="286"/>
      <c r="DI65" s="285" t="str">
        <f>IF(SUM(DH53:DI64)=4," ","err")</f>
        <v> </v>
      </c>
      <c r="DJ65" s="286"/>
      <c r="DK65" s="285" t="str">
        <f>IF(SUM(DJ53:DK64)=4," ","err")</f>
        <v> </v>
      </c>
      <c r="DL65" s="287">
        <f>IF((SUM(DD53:DD64)+SUM(DF53:DF64)+SUM(DH53:DH64)+SUM(DJ53:DJ64))&gt;8,1,0)</f>
        <v>0</v>
      </c>
      <c r="DM65" s="284"/>
      <c r="DN65" s="285" t="str">
        <f>IF(SUM(DM53:DN64)=4," ","err")</f>
        <v> </v>
      </c>
      <c r="DO65" s="286"/>
      <c r="DP65" s="285" t="str">
        <f>IF(SUM(DO53:DP64)=4," ","err")</f>
        <v> </v>
      </c>
      <c r="DQ65" s="286"/>
      <c r="DR65" s="285" t="str">
        <f>IF(SUM(DQ53:DR64)=4," ","err")</f>
        <v> </v>
      </c>
      <c r="DS65" s="286"/>
      <c r="DT65" s="285" t="str">
        <f>IF(SUM(DS53:DT64)=4," ","err")</f>
        <v> </v>
      </c>
      <c r="DU65" s="287">
        <f>IF((SUM(DM53:DM64)+SUM(DO53:DO64)+SUM(DQ53:DQ64)+SUM(DS53:DS64))&gt;8,1,0)</f>
        <v>0</v>
      </c>
      <c r="DV65" s="284"/>
      <c r="DW65" s="285" t="str">
        <f>IF(SUM(DV53:DW64)=4," ","err")</f>
        <v> </v>
      </c>
      <c r="DX65" s="286"/>
      <c r="DY65" s="285" t="str">
        <f>IF(SUM(DX53:DY64)=4," ","err")</f>
        <v> </v>
      </c>
      <c r="DZ65" s="286"/>
      <c r="EA65" s="285" t="str">
        <f>IF(SUM(DZ53:EA64)=4," ","err")</f>
        <v> </v>
      </c>
      <c r="EB65" s="286"/>
      <c r="EC65" s="285" t="str">
        <f>IF(SUM(EB53:EC64)=4," ","err")</f>
        <v> </v>
      </c>
      <c r="ED65" s="287">
        <f>IF((SUM(DV53:DV64)+SUM(DX53:DX64)+SUM(DZ53:DZ64)+SUM(EB53:EB64))&gt;8,1,0)</f>
        <v>0</v>
      </c>
      <c r="EE65" s="284"/>
      <c r="EF65" s="285" t="str">
        <f>IF(SUM(EE53:EF64)=4," ","err")</f>
        <v> </v>
      </c>
      <c r="EG65" s="286"/>
      <c r="EH65" s="285" t="str">
        <f>IF(SUM(EG53:EH64)=4," ","err")</f>
        <v> </v>
      </c>
      <c r="EI65" s="286"/>
      <c r="EJ65" s="285" t="str">
        <f>IF(SUM(EI53:EJ64)=4," ","err")</f>
        <v> </v>
      </c>
      <c r="EK65" s="286"/>
      <c r="EL65" s="285" t="str">
        <f>IF(SUM(EK53:EL64)=4," ","err")</f>
        <v> </v>
      </c>
      <c r="EM65" s="287">
        <f>IF((SUM(EE53:EE64)+SUM(EG53:EG64)+SUM(EI53:EI64)+SUM(EK53:EK64))&gt;8,1,0)</f>
        <v>0</v>
      </c>
      <c r="EN65" s="284"/>
      <c r="EO65" s="285" t="str">
        <f>IF(SUM(EN53:EO64)=4," ","err")</f>
        <v>err</v>
      </c>
      <c r="EP65" s="286"/>
      <c r="EQ65" s="285" t="str">
        <f>IF(SUM(EP53:EQ64)=4," ","err")</f>
        <v>err</v>
      </c>
      <c r="ER65" s="286"/>
      <c r="ES65" s="285" t="str">
        <f>IF(SUM(ER53:ES64)=4," ","err")</f>
        <v>err</v>
      </c>
      <c r="ET65" s="286"/>
      <c r="EU65" s="285" t="str">
        <f>IF(SUM(ET53:EU64)=4," ","err")</f>
        <v>err</v>
      </c>
      <c r="EV65" s="287">
        <f>IF((SUM(EN53:EN64)+SUM(EP53:EP64)+SUM(ER53:ER64)+SUM(ET53:ET64))&gt;8,1,0)</f>
        <v>0</v>
      </c>
      <c r="EW65" s="284"/>
      <c r="EX65" s="285" t="str">
        <f>IF(SUM(EW53:EX64)=4," ","err")</f>
        <v>err</v>
      </c>
      <c r="EY65" s="286"/>
      <c r="EZ65" s="285" t="str">
        <f>IF(SUM(EY53:EZ64)=4," ","err")</f>
        <v>err</v>
      </c>
      <c r="FA65" s="286"/>
      <c r="FB65" s="285" t="str">
        <f>IF(SUM(FA53:FB64)=4," ","err")</f>
        <v>err</v>
      </c>
      <c r="FC65" s="286"/>
      <c r="FD65" s="285" t="str">
        <f>IF(SUM(FC53:FD64)=4," ","err")</f>
        <v>err</v>
      </c>
      <c r="FE65" s="287">
        <f>IF((SUM(EW53:EW64)+SUM(EY53:EY64)+SUM(FA53:FA64)+SUM(FC53:FC64))&gt;8,1,0)</f>
        <v>0</v>
      </c>
      <c r="FF65" s="284"/>
      <c r="FG65" s="285" t="str">
        <f>IF(SUM(FF53:FG64)=4," ","err")</f>
        <v>err</v>
      </c>
      <c r="FH65" s="286"/>
      <c r="FI65" s="285" t="str">
        <f>IF(SUM(FH53:FI64)=4," ","err")</f>
        <v>err</v>
      </c>
      <c r="FJ65" s="286"/>
      <c r="FK65" s="285" t="str">
        <f>IF(SUM(FJ53:FK64)=4," ","err")</f>
        <v>err</v>
      </c>
      <c r="FL65" s="286"/>
      <c r="FM65" s="285" t="str">
        <f>IF(SUM(FL53:FM64)=4," ","err")</f>
        <v>err</v>
      </c>
      <c r="FN65" s="287">
        <f>IF((SUM(FF53:FF64)+SUM(FH53:FH64)+SUM(FJ53:FJ64)+SUM(FL53:FL64))&gt;8,1,0)</f>
        <v>0</v>
      </c>
      <c r="FO65" s="284"/>
      <c r="FP65" s="285" t="str">
        <f>IF(SUM(FO53:FP64)=4," ","err")</f>
        <v>err</v>
      </c>
      <c r="FQ65" s="286"/>
      <c r="FR65" s="285" t="str">
        <f>IF(SUM(FQ53:FR64)=4," ","err")</f>
        <v>err</v>
      </c>
      <c r="FS65" s="286"/>
      <c r="FT65" s="285" t="str">
        <f>IF(SUM(FS53:FT64)=4," ","err")</f>
        <v>err</v>
      </c>
      <c r="FU65" s="286"/>
      <c r="FV65" s="285" t="str">
        <f>IF(SUM(FU53:FV64)=4," ","err")</f>
        <v>err</v>
      </c>
      <c r="FW65" s="287">
        <f>IF((SUM(FO53:FO64)+SUM(FQ53:FQ64)+SUM(FS53:FS64)+SUM(FU53:FU64))&gt;8,1,0)</f>
        <v>0</v>
      </c>
    </row>
    <row r="66" ht="15">
      <c r="A66" s="228" t="s">
        <v>324</v>
      </c>
    </row>
    <row r="67" ht="15.75" thickBot="1"/>
    <row r="68" spans="1:179" ht="21" customHeight="1" thickBot="1">
      <c r="A68" s="328" t="s">
        <v>293</v>
      </c>
      <c r="B68" s="291"/>
      <c r="C68" s="292"/>
      <c r="D68" s="320"/>
      <c r="E68" s="293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5"/>
      <c r="R68" s="576"/>
      <c r="S68" s="577"/>
      <c r="T68" s="577"/>
      <c r="U68" s="577"/>
      <c r="V68" s="577"/>
      <c r="W68" s="577"/>
      <c r="X68" s="577"/>
      <c r="Y68" s="577"/>
      <c r="Z68" s="578"/>
      <c r="AA68" s="576"/>
      <c r="AB68" s="577"/>
      <c r="AC68" s="577"/>
      <c r="AD68" s="577"/>
      <c r="AE68" s="577"/>
      <c r="AF68" s="577"/>
      <c r="AG68" s="577"/>
      <c r="AH68" s="577"/>
      <c r="AI68" s="578"/>
      <c r="AJ68" s="576"/>
      <c r="AK68" s="577"/>
      <c r="AL68" s="577"/>
      <c r="AM68" s="577"/>
      <c r="AN68" s="577"/>
      <c r="AO68" s="577"/>
      <c r="AP68" s="577"/>
      <c r="AQ68" s="577"/>
      <c r="AR68" s="578"/>
      <c r="AS68" s="576"/>
      <c r="AT68" s="577"/>
      <c r="AU68" s="577"/>
      <c r="AV68" s="577"/>
      <c r="AW68" s="577"/>
      <c r="AX68" s="577"/>
      <c r="AY68" s="577"/>
      <c r="AZ68" s="577"/>
      <c r="BA68" s="578"/>
      <c r="BB68" s="576"/>
      <c r="BC68" s="577"/>
      <c r="BD68" s="577"/>
      <c r="BE68" s="577"/>
      <c r="BF68" s="577"/>
      <c r="BG68" s="577"/>
      <c r="BH68" s="577"/>
      <c r="BI68" s="577"/>
      <c r="BJ68" s="578"/>
      <c r="BK68" s="576"/>
      <c r="BL68" s="577"/>
      <c r="BM68" s="577"/>
      <c r="BN68" s="577"/>
      <c r="BO68" s="577"/>
      <c r="BP68" s="577"/>
      <c r="BQ68" s="577"/>
      <c r="BR68" s="577"/>
      <c r="BS68" s="578"/>
      <c r="BT68" s="576"/>
      <c r="BU68" s="577"/>
      <c r="BV68" s="577"/>
      <c r="BW68" s="577"/>
      <c r="BX68" s="577"/>
      <c r="BY68" s="577"/>
      <c r="BZ68" s="577"/>
      <c r="CA68" s="577"/>
      <c r="CB68" s="578"/>
      <c r="CC68" s="576"/>
      <c r="CD68" s="577"/>
      <c r="CE68" s="577"/>
      <c r="CF68" s="577"/>
      <c r="CG68" s="577"/>
      <c r="CH68" s="577"/>
      <c r="CI68" s="577"/>
      <c r="CJ68" s="577"/>
      <c r="CK68" s="578"/>
      <c r="CL68" s="576"/>
      <c r="CM68" s="577"/>
      <c r="CN68" s="577"/>
      <c r="CO68" s="577"/>
      <c r="CP68" s="577"/>
      <c r="CQ68" s="577"/>
      <c r="CR68" s="577"/>
      <c r="CS68" s="577"/>
      <c r="CT68" s="578"/>
      <c r="CU68" s="576"/>
      <c r="CV68" s="577"/>
      <c r="CW68" s="577"/>
      <c r="CX68" s="577"/>
      <c r="CY68" s="577"/>
      <c r="CZ68" s="577"/>
      <c r="DA68" s="577"/>
      <c r="DB68" s="577"/>
      <c r="DC68" s="578"/>
      <c r="DD68" s="576"/>
      <c r="DE68" s="577"/>
      <c r="DF68" s="577"/>
      <c r="DG68" s="577"/>
      <c r="DH68" s="577"/>
      <c r="DI68" s="577"/>
      <c r="DJ68" s="577"/>
      <c r="DK68" s="577"/>
      <c r="DL68" s="578"/>
      <c r="DM68" s="576"/>
      <c r="DN68" s="577"/>
      <c r="DO68" s="577"/>
      <c r="DP68" s="577"/>
      <c r="DQ68" s="577"/>
      <c r="DR68" s="577"/>
      <c r="DS68" s="577"/>
      <c r="DT68" s="577"/>
      <c r="DU68" s="578"/>
      <c r="DV68" s="576"/>
      <c r="DW68" s="577"/>
      <c r="DX68" s="577"/>
      <c r="DY68" s="577"/>
      <c r="DZ68" s="577"/>
      <c r="EA68" s="577"/>
      <c r="EB68" s="577"/>
      <c r="EC68" s="577"/>
      <c r="ED68" s="578"/>
      <c r="EE68" s="576"/>
      <c r="EF68" s="577"/>
      <c r="EG68" s="577"/>
      <c r="EH68" s="577"/>
      <c r="EI68" s="577"/>
      <c r="EJ68" s="577"/>
      <c r="EK68" s="577"/>
      <c r="EL68" s="577"/>
      <c r="EM68" s="578"/>
      <c r="EN68" s="576"/>
      <c r="EO68" s="577"/>
      <c r="EP68" s="577"/>
      <c r="EQ68" s="577"/>
      <c r="ER68" s="577"/>
      <c r="ES68" s="577"/>
      <c r="ET68" s="577"/>
      <c r="EU68" s="577"/>
      <c r="EV68" s="578"/>
      <c r="EW68" s="576"/>
      <c r="EX68" s="577"/>
      <c r="EY68" s="577"/>
      <c r="EZ68" s="577"/>
      <c r="FA68" s="577"/>
      <c r="FB68" s="577"/>
      <c r="FC68" s="577"/>
      <c r="FD68" s="577"/>
      <c r="FE68" s="578"/>
      <c r="FF68" s="576"/>
      <c r="FG68" s="577"/>
      <c r="FH68" s="577"/>
      <c r="FI68" s="577"/>
      <c r="FJ68" s="577"/>
      <c r="FK68" s="577"/>
      <c r="FL68" s="577"/>
      <c r="FM68" s="577"/>
      <c r="FN68" s="578"/>
      <c r="FO68" s="576"/>
      <c r="FP68" s="577"/>
      <c r="FQ68" s="577"/>
      <c r="FR68" s="577"/>
      <c r="FS68" s="577"/>
      <c r="FT68" s="577"/>
      <c r="FU68" s="577"/>
      <c r="FV68" s="577"/>
      <c r="FW68" s="578"/>
    </row>
    <row r="69" spans="1:179" ht="15.75">
      <c r="A69" s="256" t="s">
        <v>217</v>
      </c>
      <c r="B69" s="314">
        <f aca="true" t="shared" si="65" ref="B69:B74">14*1.5</f>
        <v>21</v>
      </c>
      <c r="C69" s="244">
        <f aca="true" t="shared" si="66" ref="C69:C76">+N69+O69</f>
        <v>44</v>
      </c>
      <c r="D69" s="311">
        <v>0</v>
      </c>
      <c r="E69" s="317" t="str">
        <f aca="true" t="shared" si="67" ref="E69:E74">+IF(D69&lt;=0,"QUALIFIED","INELIGIBLE")</f>
        <v>QUALIFIED</v>
      </c>
      <c r="F69" s="252">
        <f>+R69+AA69+AJ69+AS69+BB69+BK69+BT69+CC69+CL69+CU69+DD69+DM69+DV69+EE69+EN69+EW69+FF69+FO69</f>
        <v>6</v>
      </c>
      <c r="G69" s="252">
        <f aca="true" t="shared" si="68" ref="G69:G80">+S69+AB69+AK69+AT69+BC69+BL69+BU69+CD69+CM69+CV69+DE69+DN69+DW69+EF69+EO69+EX69+FG69+FP69</f>
        <v>4</v>
      </c>
      <c r="H69" s="252">
        <f aca="true" t="shared" si="69" ref="H69:H80">+T69+AC69+AL69+AU69+BD69+BM69+BV69+CE69+CN69+CW69+DF69+DO69+DX69+EG69+EP69+EY69+FH69+FQ69</f>
        <v>7</v>
      </c>
      <c r="I69" s="252">
        <f aca="true" t="shared" si="70" ref="I69:I80">+U69+AD69+AM69+AV69+BE69+BN69+BW69+CF69+CO69+CX69+DG69+DP69+DY69+EH69+EQ69+EZ69+FI69+FR69</f>
        <v>4</v>
      </c>
      <c r="J69" s="252">
        <f aca="true" t="shared" si="71" ref="J69:J80">+V69+AE69+AN69+AW69+BF69+BO69+BX69+CG69+CP69+CY69+DH69+DQ69+DZ69+EI69+ER69+FA69+FJ69+FS69</f>
        <v>5</v>
      </c>
      <c r="K69" s="252">
        <f aca="true" t="shared" si="72" ref="K69:K80">+W69+AF69+AO69+AX69+BG69+BP69+BY69+CH69+CQ69+CZ69+DI69+DR69+EA69+EJ69+ES69+FB69+FK69+FT69</f>
        <v>6</v>
      </c>
      <c r="L69" s="252">
        <f aca="true" t="shared" si="73" ref="L69:L80">+X69+AG69+AP69+AY69+BH69+BQ69+BZ69+CI69+CR69+DA69+DJ69+DS69+EB69+EK69+ET69+FC69+FL69+FU69</f>
        <v>6</v>
      </c>
      <c r="M69" s="258">
        <f aca="true" t="shared" si="74" ref="M69:M80">+Y69+AH69+AQ69+AZ69+BI69+BR69+CA69+CJ69+CS69+DB69+DK69+DT69+EC69+EL69+EU69+FD69+FM69+FV69</f>
        <v>6</v>
      </c>
      <c r="N69" s="251">
        <f>+F69+H69+J69+L69</f>
        <v>24</v>
      </c>
      <c r="O69" s="252">
        <f>+G69+I69+K69+M69</f>
        <v>20</v>
      </c>
      <c r="P69" s="261">
        <f>+Z69+AI69+AR69+BA69+BJ69+BS69+CB69+CK69+CT69+DC69+DL69+DU69+ED69+EM69+EV69+FE69+FN69+FW69</f>
        <v>20</v>
      </c>
      <c r="Q69" s="298">
        <f>+SUM(N69*2+P69)/(N69+O69)</f>
        <v>1.5454545454545454</v>
      </c>
      <c r="R69" s="274">
        <v>1</v>
      </c>
      <c r="S69" s="248">
        <v>0</v>
      </c>
      <c r="T69" s="274">
        <v>0</v>
      </c>
      <c r="U69" s="248">
        <v>0</v>
      </c>
      <c r="V69" s="274">
        <v>1</v>
      </c>
      <c r="W69" s="248">
        <v>0</v>
      </c>
      <c r="X69" s="274">
        <v>0</v>
      </c>
      <c r="Y69" s="275">
        <v>0</v>
      </c>
      <c r="Z69" s="281">
        <v>3</v>
      </c>
      <c r="AA69" s="273"/>
      <c r="AB69" s="248"/>
      <c r="AC69" s="274"/>
      <c r="AD69" s="248"/>
      <c r="AE69" s="274"/>
      <c r="AF69" s="248"/>
      <c r="AG69" s="274"/>
      <c r="AH69" s="275"/>
      <c r="AI69" s="281"/>
      <c r="AJ69" s="273">
        <v>1</v>
      </c>
      <c r="AK69" s="248">
        <v>0</v>
      </c>
      <c r="AL69" s="274">
        <v>1</v>
      </c>
      <c r="AM69" s="248">
        <v>0</v>
      </c>
      <c r="AN69" s="274">
        <v>0</v>
      </c>
      <c r="AO69" s="248">
        <v>1</v>
      </c>
      <c r="AP69" s="274">
        <v>0</v>
      </c>
      <c r="AQ69" s="275">
        <v>1</v>
      </c>
      <c r="AR69" s="281">
        <v>2</v>
      </c>
      <c r="AS69" s="273">
        <v>1</v>
      </c>
      <c r="AT69" s="248">
        <v>0</v>
      </c>
      <c r="AU69" s="274">
        <v>0</v>
      </c>
      <c r="AV69" s="248">
        <v>1</v>
      </c>
      <c r="AW69" s="274">
        <v>1</v>
      </c>
      <c r="AX69" s="248">
        <v>0</v>
      </c>
      <c r="AY69" s="274">
        <v>0</v>
      </c>
      <c r="AZ69" s="275">
        <v>1</v>
      </c>
      <c r="BA69" s="281">
        <v>4</v>
      </c>
      <c r="BB69" s="273">
        <v>1</v>
      </c>
      <c r="BC69" s="248">
        <v>0</v>
      </c>
      <c r="BD69" s="274">
        <v>1</v>
      </c>
      <c r="BE69" s="248">
        <v>0</v>
      </c>
      <c r="BF69" s="274">
        <v>0</v>
      </c>
      <c r="BG69" s="248">
        <v>1</v>
      </c>
      <c r="BH69" s="274">
        <v>0</v>
      </c>
      <c r="BI69" s="275">
        <v>1</v>
      </c>
      <c r="BJ69" s="281">
        <v>1</v>
      </c>
      <c r="BK69" s="273">
        <v>0</v>
      </c>
      <c r="BL69" s="248">
        <v>1</v>
      </c>
      <c r="BM69" s="274">
        <v>0</v>
      </c>
      <c r="BN69" s="248">
        <v>1</v>
      </c>
      <c r="BO69" s="274">
        <v>0</v>
      </c>
      <c r="BP69" s="248">
        <v>1</v>
      </c>
      <c r="BQ69" s="274">
        <v>1</v>
      </c>
      <c r="BR69" s="275">
        <v>0</v>
      </c>
      <c r="BS69" s="281">
        <v>3</v>
      </c>
      <c r="BT69" s="273">
        <v>0</v>
      </c>
      <c r="BU69" s="248">
        <v>0</v>
      </c>
      <c r="BV69" s="274">
        <v>0</v>
      </c>
      <c r="BW69" s="248">
        <v>0</v>
      </c>
      <c r="BX69" s="274">
        <v>0</v>
      </c>
      <c r="BY69" s="248">
        <v>0</v>
      </c>
      <c r="BZ69" s="274">
        <v>1</v>
      </c>
      <c r="CA69" s="275">
        <v>0</v>
      </c>
      <c r="CB69" s="281">
        <v>0</v>
      </c>
      <c r="CC69" s="273">
        <v>1</v>
      </c>
      <c r="CD69" s="248">
        <v>0</v>
      </c>
      <c r="CE69" s="274">
        <v>1</v>
      </c>
      <c r="CF69" s="248">
        <v>0</v>
      </c>
      <c r="CG69" s="274">
        <v>0</v>
      </c>
      <c r="CH69" s="248">
        <v>1</v>
      </c>
      <c r="CI69" s="274">
        <v>0</v>
      </c>
      <c r="CJ69" s="275">
        <v>1</v>
      </c>
      <c r="CK69" s="281">
        <v>1</v>
      </c>
      <c r="CL69" s="273">
        <v>0</v>
      </c>
      <c r="CM69" s="248">
        <v>0</v>
      </c>
      <c r="CN69" s="274">
        <v>1</v>
      </c>
      <c r="CO69" s="248">
        <v>0</v>
      </c>
      <c r="CP69" s="274">
        <v>0</v>
      </c>
      <c r="CQ69" s="248">
        <v>1</v>
      </c>
      <c r="CR69" s="274">
        <v>1</v>
      </c>
      <c r="CS69" s="275">
        <v>0</v>
      </c>
      <c r="CT69" s="281">
        <v>0</v>
      </c>
      <c r="CU69" s="273">
        <v>1</v>
      </c>
      <c r="CV69" s="248">
        <v>0</v>
      </c>
      <c r="CW69" s="274">
        <v>1</v>
      </c>
      <c r="CX69" s="248">
        <v>0</v>
      </c>
      <c r="CY69" s="274">
        <v>1</v>
      </c>
      <c r="CZ69" s="248">
        <v>0</v>
      </c>
      <c r="DA69" s="274">
        <v>1</v>
      </c>
      <c r="DB69" s="275">
        <v>0</v>
      </c>
      <c r="DC69" s="281">
        <v>4</v>
      </c>
      <c r="DD69" s="273">
        <v>0</v>
      </c>
      <c r="DE69" s="248">
        <v>1</v>
      </c>
      <c r="DF69" s="274">
        <v>1</v>
      </c>
      <c r="DG69" s="248">
        <v>0</v>
      </c>
      <c r="DH69" s="274">
        <v>1</v>
      </c>
      <c r="DI69" s="248">
        <v>0</v>
      </c>
      <c r="DJ69" s="274">
        <v>1</v>
      </c>
      <c r="DK69" s="275">
        <v>0</v>
      </c>
      <c r="DL69" s="281">
        <v>0</v>
      </c>
      <c r="DM69" s="273">
        <v>0</v>
      </c>
      <c r="DN69" s="248">
        <v>1</v>
      </c>
      <c r="DO69" s="274">
        <v>0</v>
      </c>
      <c r="DP69" s="248">
        <v>1</v>
      </c>
      <c r="DQ69" s="274">
        <v>1</v>
      </c>
      <c r="DR69" s="248">
        <v>0</v>
      </c>
      <c r="DS69" s="274">
        <v>0</v>
      </c>
      <c r="DT69" s="275">
        <v>1</v>
      </c>
      <c r="DU69" s="281">
        <v>1</v>
      </c>
      <c r="DV69" s="273">
        <v>0</v>
      </c>
      <c r="DW69" s="248">
        <v>1</v>
      </c>
      <c r="DX69" s="274">
        <v>0</v>
      </c>
      <c r="DY69" s="248">
        <v>1</v>
      </c>
      <c r="DZ69" s="274">
        <v>0</v>
      </c>
      <c r="EA69" s="248">
        <v>1</v>
      </c>
      <c r="EB69" s="274">
        <v>0</v>
      </c>
      <c r="EC69" s="275">
        <v>1</v>
      </c>
      <c r="ED69" s="281">
        <v>0</v>
      </c>
      <c r="EE69" s="273">
        <v>0</v>
      </c>
      <c r="EF69" s="248">
        <v>0</v>
      </c>
      <c r="EG69" s="274">
        <v>1</v>
      </c>
      <c r="EH69" s="248">
        <v>0</v>
      </c>
      <c r="EI69" s="274">
        <v>0</v>
      </c>
      <c r="EJ69" s="248">
        <v>0</v>
      </c>
      <c r="EK69" s="274">
        <v>1</v>
      </c>
      <c r="EL69" s="275">
        <v>0</v>
      </c>
      <c r="EM69" s="281">
        <v>1</v>
      </c>
      <c r="EN69" s="273"/>
      <c r="EO69" s="248"/>
      <c r="EP69" s="274"/>
      <c r="EQ69" s="248"/>
      <c r="ER69" s="274"/>
      <c r="ES69" s="248"/>
      <c r="ET69" s="274"/>
      <c r="EU69" s="275"/>
      <c r="EV69" s="281"/>
      <c r="EW69" s="273"/>
      <c r="EX69" s="248"/>
      <c r="EY69" s="274"/>
      <c r="EZ69" s="248"/>
      <c r="FA69" s="274"/>
      <c r="FB69" s="248"/>
      <c r="FC69" s="274"/>
      <c r="FD69" s="275"/>
      <c r="FE69" s="281"/>
      <c r="FF69" s="273"/>
      <c r="FG69" s="248"/>
      <c r="FH69" s="274"/>
      <c r="FI69" s="248"/>
      <c r="FJ69" s="274"/>
      <c r="FK69" s="248"/>
      <c r="FL69" s="274"/>
      <c r="FM69" s="275"/>
      <c r="FN69" s="281"/>
      <c r="FO69" s="273"/>
      <c r="FP69" s="248"/>
      <c r="FQ69" s="274"/>
      <c r="FR69" s="248"/>
      <c r="FS69" s="274"/>
      <c r="FT69" s="248"/>
      <c r="FU69" s="274"/>
      <c r="FV69" s="275"/>
      <c r="FW69" s="281"/>
    </row>
    <row r="70" spans="1:179" ht="15.75">
      <c r="A70" s="245" t="s">
        <v>363</v>
      </c>
      <c r="B70" s="315">
        <v>14</v>
      </c>
      <c r="C70" s="242">
        <f t="shared" si="66"/>
        <v>10</v>
      </c>
      <c r="D70" s="312">
        <f>+B70-C70</f>
        <v>4</v>
      </c>
      <c r="E70" s="318" t="str">
        <f t="shared" si="67"/>
        <v>INELIGIBLE</v>
      </c>
      <c r="F70" s="250">
        <f aca="true" t="shared" si="75" ref="F70:F80">+R70+AA70+AJ70+AS70+BB70+BK70+BT70+CC70+CL70+CU70+DD70+DM70+DV70+EE70+EN70+EW70+FF70+FO70</f>
        <v>0</v>
      </c>
      <c r="G70" s="250">
        <f t="shared" si="68"/>
        <v>3</v>
      </c>
      <c r="H70" s="250">
        <f t="shared" si="69"/>
        <v>0</v>
      </c>
      <c r="I70" s="250">
        <f t="shared" si="70"/>
        <v>1</v>
      </c>
      <c r="J70" s="250">
        <f t="shared" si="71"/>
        <v>2</v>
      </c>
      <c r="K70" s="250">
        <f t="shared" si="72"/>
        <v>2</v>
      </c>
      <c r="L70" s="250">
        <f t="shared" si="73"/>
        <v>1</v>
      </c>
      <c r="M70" s="259">
        <f t="shared" si="74"/>
        <v>1</v>
      </c>
      <c r="N70" s="253">
        <f aca="true" t="shared" si="76" ref="N70:N78">+F70+H70+J70+L70</f>
        <v>3</v>
      </c>
      <c r="O70" s="250">
        <f aca="true" t="shared" si="77" ref="O70:O78">+G70+I70+K70+M70</f>
        <v>7</v>
      </c>
      <c r="P70" s="262">
        <f aca="true" t="shared" si="78" ref="P70:P76">+Z70+AI70+AR70+BA70+BJ70+BS70+CB70+CK70+CT70+DC70+DL70+DU70+ED70+EM70+EV70+FE70+FN70+FW70</f>
        <v>0</v>
      </c>
      <c r="Q70" s="299">
        <f aca="true" t="shared" si="79" ref="Q70:Q76">+SUM(N70*2+P70)/(N70+O70)</f>
        <v>0.6</v>
      </c>
      <c r="R70" s="267">
        <v>0</v>
      </c>
      <c r="S70" s="243">
        <v>0</v>
      </c>
      <c r="T70" s="267">
        <v>0</v>
      </c>
      <c r="U70" s="243">
        <v>0</v>
      </c>
      <c r="V70" s="267">
        <v>0</v>
      </c>
      <c r="W70" s="243">
        <v>1</v>
      </c>
      <c r="X70" s="267">
        <v>0</v>
      </c>
      <c r="Y70" s="277">
        <v>0</v>
      </c>
      <c r="Z70" s="282">
        <v>0</v>
      </c>
      <c r="AA70" s="276"/>
      <c r="AB70" s="243"/>
      <c r="AC70" s="267"/>
      <c r="AD70" s="243"/>
      <c r="AE70" s="267"/>
      <c r="AF70" s="243"/>
      <c r="AG70" s="267"/>
      <c r="AH70" s="277"/>
      <c r="AI70" s="282"/>
      <c r="AJ70" s="276"/>
      <c r="AK70" s="243"/>
      <c r="AL70" s="267"/>
      <c r="AM70" s="243"/>
      <c r="AN70" s="267"/>
      <c r="AO70" s="243"/>
      <c r="AP70" s="267"/>
      <c r="AQ70" s="277"/>
      <c r="AR70" s="282"/>
      <c r="AS70" s="276"/>
      <c r="AT70" s="243"/>
      <c r="AU70" s="267"/>
      <c r="AV70" s="243"/>
      <c r="AW70" s="267"/>
      <c r="AX70" s="243"/>
      <c r="AY70" s="267"/>
      <c r="AZ70" s="277"/>
      <c r="BA70" s="282"/>
      <c r="BB70" s="276"/>
      <c r="BC70" s="243"/>
      <c r="BD70" s="267"/>
      <c r="BE70" s="243"/>
      <c r="BF70" s="267"/>
      <c r="BG70" s="243"/>
      <c r="BH70" s="267"/>
      <c r="BI70" s="277"/>
      <c r="BJ70" s="282"/>
      <c r="BK70" s="276"/>
      <c r="BL70" s="243"/>
      <c r="BM70" s="267"/>
      <c r="BN70" s="243"/>
      <c r="BO70" s="267"/>
      <c r="BP70" s="243"/>
      <c r="BQ70" s="267"/>
      <c r="BR70" s="277"/>
      <c r="BS70" s="282"/>
      <c r="BT70" s="276"/>
      <c r="BU70" s="243"/>
      <c r="BV70" s="267"/>
      <c r="BW70" s="243"/>
      <c r="BX70" s="267"/>
      <c r="BY70" s="243"/>
      <c r="BZ70" s="267"/>
      <c r="CA70" s="277"/>
      <c r="CB70" s="282"/>
      <c r="CC70" s="276"/>
      <c r="CD70" s="243"/>
      <c r="CE70" s="267"/>
      <c r="CF70" s="243"/>
      <c r="CG70" s="267"/>
      <c r="CH70" s="243"/>
      <c r="CI70" s="267"/>
      <c r="CJ70" s="277"/>
      <c r="CK70" s="282"/>
      <c r="CL70" s="276">
        <v>0</v>
      </c>
      <c r="CM70" s="243">
        <v>1</v>
      </c>
      <c r="CN70" s="267">
        <v>0</v>
      </c>
      <c r="CO70" s="243">
        <v>0</v>
      </c>
      <c r="CP70" s="267">
        <v>0</v>
      </c>
      <c r="CQ70" s="243">
        <v>0</v>
      </c>
      <c r="CR70" s="267">
        <v>0</v>
      </c>
      <c r="CS70" s="277">
        <v>0</v>
      </c>
      <c r="CT70" s="282">
        <v>0</v>
      </c>
      <c r="CU70" s="276"/>
      <c r="CV70" s="243"/>
      <c r="CW70" s="267"/>
      <c r="CX70" s="243"/>
      <c r="CY70" s="267"/>
      <c r="CZ70" s="243"/>
      <c r="DA70" s="267"/>
      <c r="DB70" s="277"/>
      <c r="DC70" s="282"/>
      <c r="DD70" s="276">
        <v>0</v>
      </c>
      <c r="DE70" s="243">
        <v>0</v>
      </c>
      <c r="DF70" s="267">
        <v>0</v>
      </c>
      <c r="DG70" s="243">
        <v>0</v>
      </c>
      <c r="DH70" s="267">
        <v>1</v>
      </c>
      <c r="DI70" s="243">
        <v>0</v>
      </c>
      <c r="DJ70" s="267">
        <v>1</v>
      </c>
      <c r="DK70" s="277">
        <v>0</v>
      </c>
      <c r="DL70" s="282">
        <v>0</v>
      </c>
      <c r="DM70" s="276">
        <v>0</v>
      </c>
      <c r="DN70" s="243">
        <v>1</v>
      </c>
      <c r="DO70" s="267">
        <v>0</v>
      </c>
      <c r="DP70" s="243">
        <v>1</v>
      </c>
      <c r="DQ70" s="267">
        <v>1</v>
      </c>
      <c r="DR70" s="243">
        <v>0</v>
      </c>
      <c r="DS70" s="267">
        <v>0</v>
      </c>
      <c r="DT70" s="277">
        <v>1</v>
      </c>
      <c r="DU70" s="282">
        <v>0</v>
      </c>
      <c r="DV70" s="276"/>
      <c r="DW70" s="243"/>
      <c r="DX70" s="267"/>
      <c r="DY70" s="243"/>
      <c r="DZ70" s="267"/>
      <c r="EA70" s="243"/>
      <c r="EB70" s="267"/>
      <c r="EC70" s="277"/>
      <c r="ED70" s="282"/>
      <c r="EE70" s="276">
        <v>0</v>
      </c>
      <c r="EF70" s="243">
        <v>1</v>
      </c>
      <c r="EG70" s="267">
        <v>0</v>
      </c>
      <c r="EH70" s="243">
        <v>0</v>
      </c>
      <c r="EI70" s="267">
        <v>0</v>
      </c>
      <c r="EJ70" s="243">
        <v>1</v>
      </c>
      <c r="EK70" s="267">
        <v>0</v>
      </c>
      <c r="EL70" s="277">
        <v>0</v>
      </c>
      <c r="EM70" s="282">
        <v>0</v>
      </c>
      <c r="EN70" s="276"/>
      <c r="EO70" s="243"/>
      <c r="EP70" s="267"/>
      <c r="EQ70" s="243"/>
      <c r="ER70" s="267"/>
      <c r="ES70" s="243"/>
      <c r="ET70" s="267"/>
      <c r="EU70" s="277"/>
      <c r="EV70" s="282"/>
      <c r="EW70" s="276"/>
      <c r="EX70" s="243"/>
      <c r="EY70" s="267"/>
      <c r="EZ70" s="243"/>
      <c r="FA70" s="267"/>
      <c r="FB70" s="243"/>
      <c r="FC70" s="267"/>
      <c r="FD70" s="277"/>
      <c r="FE70" s="282"/>
      <c r="FF70" s="276"/>
      <c r="FG70" s="243"/>
      <c r="FH70" s="267"/>
      <c r="FI70" s="243"/>
      <c r="FJ70" s="267"/>
      <c r="FK70" s="243"/>
      <c r="FL70" s="267"/>
      <c r="FM70" s="277"/>
      <c r="FN70" s="282"/>
      <c r="FO70" s="276"/>
      <c r="FP70" s="243"/>
      <c r="FQ70" s="267"/>
      <c r="FR70" s="243"/>
      <c r="FS70" s="267"/>
      <c r="FT70" s="243"/>
      <c r="FU70" s="267"/>
      <c r="FV70" s="277"/>
      <c r="FW70" s="282"/>
    </row>
    <row r="71" spans="1:179" ht="15.75">
      <c r="A71" s="245" t="s">
        <v>364</v>
      </c>
      <c r="B71" s="315">
        <f t="shared" si="65"/>
        <v>21</v>
      </c>
      <c r="C71" s="242">
        <f t="shared" si="66"/>
        <v>42</v>
      </c>
      <c r="D71" s="312">
        <v>0</v>
      </c>
      <c r="E71" s="318" t="str">
        <f t="shared" si="67"/>
        <v>QUALIFIED</v>
      </c>
      <c r="F71" s="250">
        <f t="shared" si="75"/>
        <v>5</v>
      </c>
      <c r="G71" s="250">
        <f t="shared" si="68"/>
        <v>6</v>
      </c>
      <c r="H71" s="250">
        <f t="shared" si="69"/>
        <v>7</v>
      </c>
      <c r="I71" s="250">
        <f t="shared" si="70"/>
        <v>4</v>
      </c>
      <c r="J71" s="250">
        <f t="shared" si="71"/>
        <v>7</v>
      </c>
      <c r="K71" s="250">
        <f t="shared" si="72"/>
        <v>2</v>
      </c>
      <c r="L71" s="250">
        <f t="shared" si="73"/>
        <v>6</v>
      </c>
      <c r="M71" s="259">
        <f t="shared" si="74"/>
        <v>5</v>
      </c>
      <c r="N71" s="253">
        <f t="shared" si="76"/>
        <v>25</v>
      </c>
      <c r="O71" s="250">
        <f t="shared" si="77"/>
        <v>17</v>
      </c>
      <c r="P71" s="262">
        <f t="shared" si="78"/>
        <v>48</v>
      </c>
      <c r="Q71" s="299">
        <f t="shared" si="79"/>
        <v>2.3333333333333335</v>
      </c>
      <c r="R71" s="267">
        <v>0</v>
      </c>
      <c r="S71" s="243">
        <v>1</v>
      </c>
      <c r="T71" s="267">
        <v>0</v>
      </c>
      <c r="U71" s="243">
        <v>1</v>
      </c>
      <c r="V71" s="267">
        <v>0</v>
      </c>
      <c r="W71" s="243">
        <v>0</v>
      </c>
      <c r="X71" s="267">
        <v>1</v>
      </c>
      <c r="Y71" s="277">
        <v>0</v>
      </c>
      <c r="Z71" s="282">
        <v>1</v>
      </c>
      <c r="AA71" s="276">
        <v>0</v>
      </c>
      <c r="AB71" s="243">
        <v>1</v>
      </c>
      <c r="AC71" s="267">
        <v>1</v>
      </c>
      <c r="AD71" s="243">
        <v>0</v>
      </c>
      <c r="AE71" s="267">
        <v>1</v>
      </c>
      <c r="AF71" s="243">
        <v>0</v>
      </c>
      <c r="AG71" s="267">
        <v>1</v>
      </c>
      <c r="AH71" s="277">
        <v>0</v>
      </c>
      <c r="AI71" s="282">
        <v>1</v>
      </c>
      <c r="AJ71" s="276">
        <v>0</v>
      </c>
      <c r="AK71" s="243">
        <v>1</v>
      </c>
      <c r="AL71" s="267">
        <v>0</v>
      </c>
      <c r="AM71" s="243">
        <v>1</v>
      </c>
      <c r="AN71" s="267">
        <v>1</v>
      </c>
      <c r="AO71" s="243">
        <v>0</v>
      </c>
      <c r="AP71" s="267">
        <v>0</v>
      </c>
      <c r="AQ71" s="277">
        <v>1</v>
      </c>
      <c r="AR71" s="282">
        <v>2</v>
      </c>
      <c r="AS71" s="276"/>
      <c r="AT71" s="243"/>
      <c r="AU71" s="267"/>
      <c r="AV71" s="243"/>
      <c r="AW71" s="267"/>
      <c r="AX71" s="243"/>
      <c r="AY71" s="267"/>
      <c r="AZ71" s="277"/>
      <c r="BA71" s="282"/>
      <c r="BB71" s="276">
        <v>0</v>
      </c>
      <c r="BC71" s="243">
        <v>1</v>
      </c>
      <c r="BD71" s="267">
        <v>1</v>
      </c>
      <c r="BE71" s="243">
        <v>0</v>
      </c>
      <c r="BF71" s="267">
        <v>0</v>
      </c>
      <c r="BG71" s="243">
        <v>1</v>
      </c>
      <c r="BH71" s="267">
        <v>1</v>
      </c>
      <c r="BI71" s="277">
        <v>0</v>
      </c>
      <c r="BJ71" s="282">
        <v>1</v>
      </c>
      <c r="BK71" s="276"/>
      <c r="BL71" s="243"/>
      <c r="BM71" s="267"/>
      <c r="BN71" s="243"/>
      <c r="BO71" s="267"/>
      <c r="BP71" s="243"/>
      <c r="BQ71" s="267"/>
      <c r="BR71" s="277"/>
      <c r="BS71" s="282"/>
      <c r="BT71" s="276">
        <v>0</v>
      </c>
      <c r="BU71" s="243">
        <v>1</v>
      </c>
      <c r="BV71" s="267">
        <v>1</v>
      </c>
      <c r="BW71" s="243">
        <v>0</v>
      </c>
      <c r="BX71" s="267">
        <v>1</v>
      </c>
      <c r="BY71" s="243">
        <v>0</v>
      </c>
      <c r="BZ71" s="267">
        <v>0</v>
      </c>
      <c r="CA71" s="277">
        <v>1</v>
      </c>
      <c r="CB71" s="282">
        <v>5</v>
      </c>
      <c r="CC71" s="276">
        <v>1</v>
      </c>
      <c r="CD71" s="243">
        <v>0</v>
      </c>
      <c r="CE71" s="267">
        <v>1</v>
      </c>
      <c r="CF71" s="243">
        <v>0</v>
      </c>
      <c r="CG71" s="267">
        <v>1</v>
      </c>
      <c r="CH71" s="243">
        <v>0</v>
      </c>
      <c r="CI71" s="267">
        <v>0</v>
      </c>
      <c r="CJ71" s="277">
        <v>1</v>
      </c>
      <c r="CK71" s="282">
        <v>3</v>
      </c>
      <c r="CL71" s="276">
        <v>0</v>
      </c>
      <c r="CM71" s="243">
        <v>1</v>
      </c>
      <c r="CN71" s="267">
        <v>0</v>
      </c>
      <c r="CO71" s="243">
        <v>1</v>
      </c>
      <c r="CP71" s="267">
        <v>1</v>
      </c>
      <c r="CQ71" s="243">
        <v>0</v>
      </c>
      <c r="CR71" s="267">
        <v>0</v>
      </c>
      <c r="CS71" s="277">
        <v>1</v>
      </c>
      <c r="CT71" s="282">
        <v>4</v>
      </c>
      <c r="CU71" s="276">
        <v>1</v>
      </c>
      <c r="CV71" s="243">
        <v>0</v>
      </c>
      <c r="CW71" s="267">
        <v>1</v>
      </c>
      <c r="CX71" s="243">
        <v>0</v>
      </c>
      <c r="CY71" s="267">
        <v>1</v>
      </c>
      <c r="CZ71" s="243">
        <v>0</v>
      </c>
      <c r="DA71" s="267">
        <v>1</v>
      </c>
      <c r="DB71" s="277">
        <v>0</v>
      </c>
      <c r="DC71" s="282">
        <v>10</v>
      </c>
      <c r="DD71" s="276">
        <v>1</v>
      </c>
      <c r="DE71" s="243">
        <v>0</v>
      </c>
      <c r="DF71" s="267">
        <v>0</v>
      </c>
      <c r="DG71" s="243">
        <v>1</v>
      </c>
      <c r="DH71" s="267">
        <v>0</v>
      </c>
      <c r="DI71" s="243">
        <v>0</v>
      </c>
      <c r="DJ71" s="267">
        <v>1</v>
      </c>
      <c r="DK71" s="277">
        <v>0</v>
      </c>
      <c r="DL71" s="282">
        <v>2</v>
      </c>
      <c r="DM71" s="276"/>
      <c r="DN71" s="243"/>
      <c r="DO71" s="267"/>
      <c r="DP71" s="243"/>
      <c r="DQ71" s="267"/>
      <c r="DR71" s="243"/>
      <c r="DS71" s="267"/>
      <c r="DT71" s="277"/>
      <c r="DU71" s="282"/>
      <c r="DV71" s="276">
        <v>1</v>
      </c>
      <c r="DW71" s="243">
        <v>0</v>
      </c>
      <c r="DX71" s="267">
        <v>1</v>
      </c>
      <c r="DY71" s="243">
        <v>0</v>
      </c>
      <c r="DZ71" s="267">
        <v>0</v>
      </c>
      <c r="EA71" s="243">
        <v>1</v>
      </c>
      <c r="EB71" s="267">
        <v>0</v>
      </c>
      <c r="EC71" s="277">
        <v>1</v>
      </c>
      <c r="ED71" s="282">
        <v>12</v>
      </c>
      <c r="EE71" s="276">
        <v>1</v>
      </c>
      <c r="EF71" s="243">
        <v>0</v>
      </c>
      <c r="EG71" s="267">
        <v>1</v>
      </c>
      <c r="EH71" s="243">
        <v>0</v>
      </c>
      <c r="EI71" s="267">
        <v>1</v>
      </c>
      <c r="EJ71" s="243">
        <v>0</v>
      </c>
      <c r="EK71" s="267">
        <v>1</v>
      </c>
      <c r="EL71" s="277">
        <v>0</v>
      </c>
      <c r="EM71" s="282">
        <v>7</v>
      </c>
      <c r="EN71" s="276"/>
      <c r="EO71" s="243"/>
      <c r="EP71" s="267"/>
      <c r="EQ71" s="243"/>
      <c r="ER71" s="267"/>
      <c r="ES71" s="243"/>
      <c r="ET71" s="267"/>
      <c r="EU71" s="277"/>
      <c r="EV71" s="282"/>
      <c r="EW71" s="276"/>
      <c r="EX71" s="243"/>
      <c r="EY71" s="267"/>
      <c r="EZ71" s="243"/>
      <c r="FA71" s="267"/>
      <c r="FB71" s="243"/>
      <c r="FC71" s="267"/>
      <c r="FD71" s="277"/>
      <c r="FE71" s="282"/>
      <c r="FF71" s="276"/>
      <c r="FG71" s="243"/>
      <c r="FH71" s="267"/>
      <c r="FI71" s="243"/>
      <c r="FJ71" s="267"/>
      <c r="FK71" s="243"/>
      <c r="FL71" s="267"/>
      <c r="FM71" s="277"/>
      <c r="FN71" s="282"/>
      <c r="FO71" s="276"/>
      <c r="FP71" s="243"/>
      <c r="FQ71" s="267"/>
      <c r="FR71" s="243"/>
      <c r="FS71" s="267"/>
      <c r="FT71" s="243"/>
      <c r="FU71" s="267"/>
      <c r="FV71" s="277"/>
      <c r="FW71" s="282"/>
    </row>
    <row r="72" spans="1:179" ht="15.75">
      <c r="A72" s="245" t="s">
        <v>236</v>
      </c>
      <c r="B72" s="315">
        <f t="shared" si="65"/>
        <v>21</v>
      </c>
      <c r="C72" s="242">
        <f t="shared" si="66"/>
        <v>55</v>
      </c>
      <c r="D72" s="312">
        <v>0</v>
      </c>
      <c r="E72" s="318" t="str">
        <f t="shared" si="67"/>
        <v>QUALIFIED</v>
      </c>
      <c r="F72" s="250">
        <f t="shared" si="75"/>
        <v>10</v>
      </c>
      <c r="G72" s="250">
        <f t="shared" si="68"/>
        <v>4</v>
      </c>
      <c r="H72" s="250">
        <f t="shared" si="69"/>
        <v>12</v>
      </c>
      <c r="I72" s="250">
        <f t="shared" si="70"/>
        <v>2</v>
      </c>
      <c r="J72" s="250">
        <f t="shared" si="71"/>
        <v>8</v>
      </c>
      <c r="K72" s="250">
        <f t="shared" si="72"/>
        <v>6</v>
      </c>
      <c r="L72" s="250">
        <f t="shared" si="73"/>
        <v>9</v>
      </c>
      <c r="M72" s="259">
        <f t="shared" si="74"/>
        <v>4</v>
      </c>
      <c r="N72" s="253">
        <f t="shared" si="76"/>
        <v>39</v>
      </c>
      <c r="O72" s="250">
        <f t="shared" si="77"/>
        <v>16</v>
      </c>
      <c r="P72" s="262">
        <f t="shared" si="78"/>
        <v>52</v>
      </c>
      <c r="Q72" s="299">
        <f t="shared" si="79"/>
        <v>2.3636363636363638</v>
      </c>
      <c r="R72" s="267">
        <v>1</v>
      </c>
      <c r="S72" s="243">
        <v>0</v>
      </c>
      <c r="T72" s="267">
        <v>1</v>
      </c>
      <c r="U72" s="243">
        <v>0</v>
      </c>
      <c r="V72" s="267">
        <v>1</v>
      </c>
      <c r="W72" s="243">
        <v>0</v>
      </c>
      <c r="X72" s="267">
        <v>1</v>
      </c>
      <c r="Y72" s="277">
        <v>0</v>
      </c>
      <c r="Z72" s="282">
        <v>1</v>
      </c>
      <c r="AA72" s="276">
        <v>0</v>
      </c>
      <c r="AB72" s="243">
        <v>1</v>
      </c>
      <c r="AC72" s="267">
        <v>1</v>
      </c>
      <c r="AD72" s="243">
        <v>0</v>
      </c>
      <c r="AE72" s="267">
        <v>1</v>
      </c>
      <c r="AF72" s="243">
        <v>0</v>
      </c>
      <c r="AG72" s="267">
        <v>0</v>
      </c>
      <c r="AH72" s="277">
        <v>1</v>
      </c>
      <c r="AI72" s="282">
        <v>2</v>
      </c>
      <c r="AJ72" s="276">
        <v>1</v>
      </c>
      <c r="AK72" s="243">
        <v>0</v>
      </c>
      <c r="AL72" s="267">
        <v>0</v>
      </c>
      <c r="AM72" s="243">
        <v>1</v>
      </c>
      <c r="AN72" s="267">
        <v>0</v>
      </c>
      <c r="AO72" s="243">
        <v>1</v>
      </c>
      <c r="AP72" s="267">
        <v>0</v>
      </c>
      <c r="AQ72" s="277">
        <v>1</v>
      </c>
      <c r="AR72" s="282">
        <v>3</v>
      </c>
      <c r="AS72" s="276">
        <v>1</v>
      </c>
      <c r="AT72" s="243">
        <v>0</v>
      </c>
      <c r="AU72" s="267">
        <v>1</v>
      </c>
      <c r="AV72" s="243">
        <v>0</v>
      </c>
      <c r="AW72" s="267">
        <v>1</v>
      </c>
      <c r="AX72" s="243">
        <v>0</v>
      </c>
      <c r="AY72" s="267">
        <v>1</v>
      </c>
      <c r="AZ72" s="277">
        <v>0</v>
      </c>
      <c r="BA72" s="282">
        <v>7</v>
      </c>
      <c r="BB72" s="276">
        <v>1</v>
      </c>
      <c r="BC72" s="243">
        <v>0</v>
      </c>
      <c r="BD72" s="267">
        <v>1</v>
      </c>
      <c r="BE72" s="243">
        <v>0</v>
      </c>
      <c r="BF72" s="267">
        <v>0</v>
      </c>
      <c r="BG72" s="243">
        <v>1</v>
      </c>
      <c r="BH72" s="267">
        <v>1</v>
      </c>
      <c r="BI72" s="277">
        <v>0</v>
      </c>
      <c r="BJ72" s="282">
        <v>2</v>
      </c>
      <c r="BK72" s="276">
        <v>1</v>
      </c>
      <c r="BL72" s="243">
        <v>0</v>
      </c>
      <c r="BM72" s="267">
        <v>1</v>
      </c>
      <c r="BN72" s="243">
        <v>0</v>
      </c>
      <c r="BO72" s="267">
        <v>0</v>
      </c>
      <c r="BP72" s="243">
        <v>1</v>
      </c>
      <c r="BQ72" s="267">
        <v>1</v>
      </c>
      <c r="BR72" s="277">
        <v>0</v>
      </c>
      <c r="BS72" s="282">
        <v>0</v>
      </c>
      <c r="BT72" s="276">
        <v>1</v>
      </c>
      <c r="BU72" s="243">
        <v>0</v>
      </c>
      <c r="BV72" s="267">
        <v>1</v>
      </c>
      <c r="BW72" s="243">
        <v>0</v>
      </c>
      <c r="BX72" s="267">
        <v>1</v>
      </c>
      <c r="BY72" s="243">
        <v>0</v>
      </c>
      <c r="BZ72" s="267">
        <v>1</v>
      </c>
      <c r="CA72" s="277">
        <v>0</v>
      </c>
      <c r="CB72" s="282">
        <v>4</v>
      </c>
      <c r="CC72" s="276">
        <v>1</v>
      </c>
      <c r="CD72" s="243">
        <v>0</v>
      </c>
      <c r="CE72" s="267">
        <v>1</v>
      </c>
      <c r="CF72" s="243">
        <v>0</v>
      </c>
      <c r="CG72" s="267">
        <v>1</v>
      </c>
      <c r="CH72" s="243">
        <v>0</v>
      </c>
      <c r="CI72" s="267">
        <v>0</v>
      </c>
      <c r="CJ72" s="277">
        <v>1</v>
      </c>
      <c r="CK72" s="282">
        <v>9</v>
      </c>
      <c r="CL72" s="276">
        <v>0</v>
      </c>
      <c r="CM72" s="243">
        <v>1</v>
      </c>
      <c r="CN72" s="267">
        <v>0</v>
      </c>
      <c r="CO72" s="243">
        <v>1</v>
      </c>
      <c r="CP72" s="267">
        <v>1</v>
      </c>
      <c r="CQ72" s="243">
        <v>0</v>
      </c>
      <c r="CR72" s="267">
        <v>1</v>
      </c>
      <c r="CS72" s="277">
        <v>0</v>
      </c>
      <c r="CT72" s="282">
        <v>7</v>
      </c>
      <c r="CU72" s="276">
        <v>1</v>
      </c>
      <c r="CV72" s="243">
        <v>0</v>
      </c>
      <c r="CW72" s="267">
        <v>1</v>
      </c>
      <c r="CX72" s="243">
        <v>0</v>
      </c>
      <c r="CY72" s="267">
        <v>1</v>
      </c>
      <c r="CZ72" s="243">
        <v>0</v>
      </c>
      <c r="DA72" s="267">
        <v>1</v>
      </c>
      <c r="DB72" s="277">
        <v>0</v>
      </c>
      <c r="DC72" s="282">
        <v>4</v>
      </c>
      <c r="DD72" s="276">
        <v>0</v>
      </c>
      <c r="DE72" s="243">
        <v>1</v>
      </c>
      <c r="DF72" s="267">
        <v>1</v>
      </c>
      <c r="DG72" s="243">
        <v>0</v>
      </c>
      <c r="DH72" s="267">
        <v>1</v>
      </c>
      <c r="DI72" s="243">
        <v>0</v>
      </c>
      <c r="DJ72" s="267">
        <v>0</v>
      </c>
      <c r="DK72" s="277">
        <v>0</v>
      </c>
      <c r="DL72" s="282">
        <v>6</v>
      </c>
      <c r="DM72" s="276">
        <v>1</v>
      </c>
      <c r="DN72" s="243">
        <v>0</v>
      </c>
      <c r="DO72" s="267">
        <v>1</v>
      </c>
      <c r="DP72" s="243">
        <v>0</v>
      </c>
      <c r="DQ72" s="267">
        <v>0</v>
      </c>
      <c r="DR72" s="243">
        <v>1</v>
      </c>
      <c r="DS72" s="267">
        <v>0</v>
      </c>
      <c r="DT72" s="277">
        <v>1</v>
      </c>
      <c r="DU72" s="282">
        <v>2</v>
      </c>
      <c r="DV72" s="276">
        <v>1</v>
      </c>
      <c r="DW72" s="243">
        <v>0</v>
      </c>
      <c r="DX72" s="267">
        <v>1</v>
      </c>
      <c r="DY72" s="243">
        <v>0</v>
      </c>
      <c r="DZ72" s="267">
        <v>0</v>
      </c>
      <c r="EA72" s="243">
        <v>1</v>
      </c>
      <c r="EB72" s="267">
        <v>1</v>
      </c>
      <c r="EC72" s="277">
        <v>0</v>
      </c>
      <c r="ED72" s="282">
        <v>3</v>
      </c>
      <c r="EE72" s="276">
        <v>0</v>
      </c>
      <c r="EF72" s="243">
        <v>1</v>
      </c>
      <c r="EG72" s="267">
        <v>1</v>
      </c>
      <c r="EH72" s="243">
        <v>0</v>
      </c>
      <c r="EI72" s="267">
        <v>0</v>
      </c>
      <c r="EJ72" s="243">
        <v>1</v>
      </c>
      <c r="EK72" s="267">
        <v>1</v>
      </c>
      <c r="EL72" s="277">
        <v>0</v>
      </c>
      <c r="EM72" s="282">
        <v>2</v>
      </c>
      <c r="EN72" s="276"/>
      <c r="EO72" s="243"/>
      <c r="EP72" s="267"/>
      <c r="EQ72" s="243"/>
      <c r="ER72" s="267"/>
      <c r="ES72" s="243"/>
      <c r="ET72" s="267"/>
      <c r="EU72" s="277"/>
      <c r="EV72" s="282"/>
      <c r="EW72" s="276"/>
      <c r="EX72" s="243"/>
      <c r="EY72" s="267"/>
      <c r="EZ72" s="243"/>
      <c r="FA72" s="267"/>
      <c r="FB72" s="243"/>
      <c r="FC72" s="267"/>
      <c r="FD72" s="277"/>
      <c r="FE72" s="282"/>
      <c r="FF72" s="276"/>
      <c r="FG72" s="243"/>
      <c r="FH72" s="267"/>
      <c r="FI72" s="243"/>
      <c r="FJ72" s="267"/>
      <c r="FK72" s="243"/>
      <c r="FL72" s="267"/>
      <c r="FM72" s="277"/>
      <c r="FN72" s="282"/>
      <c r="FO72" s="276"/>
      <c r="FP72" s="243"/>
      <c r="FQ72" s="267"/>
      <c r="FR72" s="243"/>
      <c r="FS72" s="267"/>
      <c r="FT72" s="243"/>
      <c r="FU72" s="267"/>
      <c r="FV72" s="277"/>
      <c r="FW72" s="282"/>
    </row>
    <row r="73" spans="1:179" ht="15.75">
      <c r="A73" s="245" t="s">
        <v>365</v>
      </c>
      <c r="B73" s="315">
        <f t="shared" si="65"/>
        <v>21</v>
      </c>
      <c r="C73" s="242">
        <f t="shared" si="66"/>
        <v>32</v>
      </c>
      <c r="D73" s="312">
        <v>0</v>
      </c>
      <c r="E73" s="318" t="str">
        <f t="shared" si="67"/>
        <v>QUALIFIED</v>
      </c>
      <c r="F73" s="250">
        <f t="shared" si="75"/>
        <v>4</v>
      </c>
      <c r="G73" s="250">
        <f t="shared" si="68"/>
        <v>4</v>
      </c>
      <c r="H73" s="250">
        <f t="shared" si="69"/>
        <v>4</v>
      </c>
      <c r="I73" s="250">
        <f t="shared" si="70"/>
        <v>4</v>
      </c>
      <c r="J73" s="250">
        <f t="shared" si="71"/>
        <v>4</v>
      </c>
      <c r="K73" s="250">
        <f t="shared" si="72"/>
        <v>4</v>
      </c>
      <c r="L73" s="250">
        <f t="shared" si="73"/>
        <v>4</v>
      </c>
      <c r="M73" s="259">
        <f t="shared" si="74"/>
        <v>4</v>
      </c>
      <c r="N73" s="253">
        <f t="shared" si="76"/>
        <v>16</v>
      </c>
      <c r="O73" s="250">
        <f t="shared" si="77"/>
        <v>16</v>
      </c>
      <c r="P73" s="262">
        <f t="shared" si="78"/>
        <v>19</v>
      </c>
      <c r="Q73" s="299">
        <f t="shared" si="79"/>
        <v>1.59375</v>
      </c>
      <c r="R73" s="267">
        <v>1</v>
      </c>
      <c r="S73" s="243">
        <v>0</v>
      </c>
      <c r="T73" s="267">
        <v>0</v>
      </c>
      <c r="U73" s="243">
        <v>1</v>
      </c>
      <c r="V73" s="267">
        <v>0</v>
      </c>
      <c r="W73" s="243">
        <v>1</v>
      </c>
      <c r="X73" s="267">
        <v>1</v>
      </c>
      <c r="Y73" s="277">
        <v>0</v>
      </c>
      <c r="Z73" s="282">
        <v>1</v>
      </c>
      <c r="AA73" s="276">
        <v>1</v>
      </c>
      <c r="AB73" s="243">
        <v>0</v>
      </c>
      <c r="AC73" s="267">
        <v>1</v>
      </c>
      <c r="AD73" s="243">
        <v>0</v>
      </c>
      <c r="AE73" s="267">
        <v>0</v>
      </c>
      <c r="AF73" s="243">
        <v>1</v>
      </c>
      <c r="AG73" s="267">
        <v>0</v>
      </c>
      <c r="AH73" s="277">
        <v>1</v>
      </c>
      <c r="AI73" s="282">
        <v>1</v>
      </c>
      <c r="AJ73" s="276"/>
      <c r="AK73" s="243"/>
      <c r="AL73" s="267"/>
      <c r="AM73" s="243"/>
      <c r="AN73" s="267"/>
      <c r="AO73" s="243"/>
      <c r="AP73" s="267"/>
      <c r="AQ73" s="277"/>
      <c r="AR73" s="282"/>
      <c r="AS73" s="276"/>
      <c r="AT73" s="243"/>
      <c r="AU73" s="267"/>
      <c r="AV73" s="243"/>
      <c r="AW73" s="267"/>
      <c r="AX73" s="243"/>
      <c r="AY73" s="267"/>
      <c r="AZ73" s="277"/>
      <c r="BA73" s="282"/>
      <c r="BB73" s="276"/>
      <c r="BC73" s="243"/>
      <c r="BD73" s="267"/>
      <c r="BE73" s="243"/>
      <c r="BF73" s="267"/>
      <c r="BG73" s="243"/>
      <c r="BH73" s="267"/>
      <c r="BI73" s="277"/>
      <c r="BJ73" s="282"/>
      <c r="BK73" s="276"/>
      <c r="BL73" s="243"/>
      <c r="BM73" s="267"/>
      <c r="BN73" s="243"/>
      <c r="BO73" s="267"/>
      <c r="BP73" s="243"/>
      <c r="BQ73" s="267"/>
      <c r="BR73" s="277"/>
      <c r="BS73" s="282"/>
      <c r="BT73" s="276">
        <v>0</v>
      </c>
      <c r="BU73" s="243">
        <v>1</v>
      </c>
      <c r="BV73" s="267">
        <v>0</v>
      </c>
      <c r="BW73" s="243">
        <v>1</v>
      </c>
      <c r="BX73" s="267">
        <v>1</v>
      </c>
      <c r="BY73" s="243">
        <v>0</v>
      </c>
      <c r="BZ73" s="267">
        <v>0</v>
      </c>
      <c r="CA73" s="277">
        <v>1</v>
      </c>
      <c r="CB73" s="282">
        <v>4</v>
      </c>
      <c r="CC73" s="276"/>
      <c r="CD73" s="243"/>
      <c r="CE73" s="267"/>
      <c r="CF73" s="243"/>
      <c r="CG73" s="267"/>
      <c r="CH73" s="243"/>
      <c r="CI73" s="267"/>
      <c r="CJ73" s="277"/>
      <c r="CK73" s="282"/>
      <c r="CL73" s="276">
        <v>0</v>
      </c>
      <c r="CM73" s="243">
        <v>1</v>
      </c>
      <c r="CN73" s="267">
        <v>1</v>
      </c>
      <c r="CO73" s="243">
        <v>0</v>
      </c>
      <c r="CP73" s="267">
        <v>0</v>
      </c>
      <c r="CQ73" s="243">
        <v>1</v>
      </c>
      <c r="CR73" s="267">
        <v>0</v>
      </c>
      <c r="CS73" s="277">
        <v>1</v>
      </c>
      <c r="CT73" s="282">
        <v>4</v>
      </c>
      <c r="CU73" s="276">
        <v>1</v>
      </c>
      <c r="CV73" s="243">
        <v>0</v>
      </c>
      <c r="CW73" s="267">
        <v>1</v>
      </c>
      <c r="CX73" s="243">
        <v>0</v>
      </c>
      <c r="CY73" s="267">
        <v>1</v>
      </c>
      <c r="CZ73" s="243">
        <v>0</v>
      </c>
      <c r="DA73" s="267">
        <v>1</v>
      </c>
      <c r="DB73" s="277">
        <v>0</v>
      </c>
      <c r="DC73" s="282">
        <v>0</v>
      </c>
      <c r="DD73" s="276">
        <v>1</v>
      </c>
      <c r="DE73" s="243">
        <v>0</v>
      </c>
      <c r="DF73" s="267">
        <v>1</v>
      </c>
      <c r="DG73" s="243">
        <v>0</v>
      </c>
      <c r="DH73" s="267">
        <v>1</v>
      </c>
      <c r="DI73" s="243">
        <v>0</v>
      </c>
      <c r="DJ73" s="267">
        <v>1</v>
      </c>
      <c r="DK73" s="277">
        <v>0</v>
      </c>
      <c r="DL73" s="282">
        <v>0</v>
      </c>
      <c r="DM73" s="276">
        <v>0</v>
      </c>
      <c r="DN73" s="243">
        <v>1</v>
      </c>
      <c r="DO73" s="267">
        <v>0</v>
      </c>
      <c r="DP73" s="243">
        <v>1</v>
      </c>
      <c r="DQ73" s="267">
        <v>0</v>
      </c>
      <c r="DR73" s="243">
        <v>1</v>
      </c>
      <c r="DS73" s="267">
        <v>0</v>
      </c>
      <c r="DT73" s="277">
        <v>1</v>
      </c>
      <c r="DU73" s="282">
        <v>3</v>
      </c>
      <c r="DV73" s="276"/>
      <c r="DW73" s="243"/>
      <c r="DX73" s="267"/>
      <c r="DY73" s="243"/>
      <c r="DZ73" s="267"/>
      <c r="EA73" s="243"/>
      <c r="EB73" s="267"/>
      <c r="EC73" s="277"/>
      <c r="ED73" s="282"/>
      <c r="EE73" s="276">
        <v>0</v>
      </c>
      <c r="EF73" s="243">
        <v>1</v>
      </c>
      <c r="EG73" s="267">
        <v>0</v>
      </c>
      <c r="EH73" s="243">
        <v>1</v>
      </c>
      <c r="EI73" s="267">
        <v>1</v>
      </c>
      <c r="EJ73" s="243">
        <v>0</v>
      </c>
      <c r="EK73" s="267">
        <v>1</v>
      </c>
      <c r="EL73" s="277">
        <v>0</v>
      </c>
      <c r="EM73" s="282">
        <v>6</v>
      </c>
      <c r="EN73" s="276"/>
      <c r="EO73" s="243"/>
      <c r="EP73" s="267"/>
      <c r="EQ73" s="243"/>
      <c r="ER73" s="267"/>
      <c r="ES73" s="243"/>
      <c r="ET73" s="267"/>
      <c r="EU73" s="277"/>
      <c r="EV73" s="282"/>
      <c r="EW73" s="276"/>
      <c r="EX73" s="243"/>
      <c r="EY73" s="267"/>
      <c r="EZ73" s="243"/>
      <c r="FA73" s="267"/>
      <c r="FB73" s="243"/>
      <c r="FC73" s="267"/>
      <c r="FD73" s="277"/>
      <c r="FE73" s="282"/>
      <c r="FF73" s="276"/>
      <c r="FG73" s="243"/>
      <c r="FH73" s="267"/>
      <c r="FI73" s="243"/>
      <c r="FJ73" s="267"/>
      <c r="FK73" s="243"/>
      <c r="FL73" s="267"/>
      <c r="FM73" s="277"/>
      <c r="FN73" s="282"/>
      <c r="FO73" s="276"/>
      <c r="FP73" s="243"/>
      <c r="FQ73" s="267"/>
      <c r="FR73" s="243"/>
      <c r="FS73" s="267"/>
      <c r="FT73" s="243"/>
      <c r="FU73" s="267"/>
      <c r="FV73" s="277"/>
      <c r="FW73" s="282"/>
    </row>
    <row r="74" spans="1:179" ht="15.75">
      <c r="A74" s="245" t="s">
        <v>366</v>
      </c>
      <c r="B74" s="315">
        <f t="shared" si="65"/>
        <v>21</v>
      </c>
      <c r="C74" s="242">
        <f t="shared" si="66"/>
        <v>22</v>
      </c>
      <c r="D74" s="312">
        <v>0</v>
      </c>
      <c r="E74" s="318" t="str">
        <f t="shared" si="67"/>
        <v>QUALIFIED</v>
      </c>
      <c r="F74" s="250">
        <f t="shared" si="75"/>
        <v>3</v>
      </c>
      <c r="G74" s="250">
        <f t="shared" si="68"/>
        <v>2</v>
      </c>
      <c r="H74" s="250">
        <f t="shared" si="69"/>
        <v>1</v>
      </c>
      <c r="I74" s="250">
        <f t="shared" si="70"/>
        <v>5</v>
      </c>
      <c r="J74" s="250">
        <f t="shared" si="71"/>
        <v>2</v>
      </c>
      <c r="K74" s="250">
        <f t="shared" si="72"/>
        <v>3</v>
      </c>
      <c r="L74" s="250">
        <f t="shared" si="73"/>
        <v>3</v>
      </c>
      <c r="M74" s="259">
        <f t="shared" si="74"/>
        <v>3</v>
      </c>
      <c r="N74" s="253">
        <f t="shared" si="76"/>
        <v>9</v>
      </c>
      <c r="O74" s="250">
        <f t="shared" si="77"/>
        <v>13</v>
      </c>
      <c r="P74" s="262">
        <f t="shared" si="78"/>
        <v>5</v>
      </c>
      <c r="Q74" s="299">
        <f t="shared" si="79"/>
        <v>1.0454545454545454</v>
      </c>
      <c r="R74" s="267">
        <v>0</v>
      </c>
      <c r="S74" s="243">
        <v>0</v>
      </c>
      <c r="T74" s="267">
        <v>0</v>
      </c>
      <c r="U74" s="243">
        <v>1</v>
      </c>
      <c r="V74" s="267">
        <v>0</v>
      </c>
      <c r="W74" s="243">
        <v>0</v>
      </c>
      <c r="X74" s="267">
        <v>1</v>
      </c>
      <c r="Y74" s="277">
        <v>0</v>
      </c>
      <c r="Z74" s="282">
        <v>0</v>
      </c>
      <c r="AA74" s="276">
        <v>1</v>
      </c>
      <c r="AB74" s="243">
        <v>0</v>
      </c>
      <c r="AC74" s="267">
        <v>1</v>
      </c>
      <c r="AD74" s="243">
        <v>0</v>
      </c>
      <c r="AE74" s="267">
        <v>0</v>
      </c>
      <c r="AF74" s="243">
        <v>1</v>
      </c>
      <c r="AG74" s="267">
        <v>1</v>
      </c>
      <c r="AH74" s="277">
        <v>0</v>
      </c>
      <c r="AI74" s="282">
        <v>2</v>
      </c>
      <c r="AJ74" s="276">
        <v>0</v>
      </c>
      <c r="AK74" s="243">
        <v>1</v>
      </c>
      <c r="AL74" s="267">
        <v>0</v>
      </c>
      <c r="AM74" s="243">
        <v>1</v>
      </c>
      <c r="AN74" s="267">
        <v>1</v>
      </c>
      <c r="AO74" s="243">
        <v>0</v>
      </c>
      <c r="AP74" s="267">
        <v>0</v>
      </c>
      <c r="AQ74" s="277">
        <v>1</v>
      </c>
      <c r="AR74" s="282">
        <v>0</v>
      </c>
      <c r="AS74" s="276">
        <v>1</v>
      </c>
      <c r="AT74" s="243">
        <v>0</v>
      </c>
      <c r="AU74" s="267">
        <v>0</v>
      </c>
      <c r="AV74" s="243">
        <v>1</v>
      </c>
      <c r="AW74" s="267">
        <v>1</v>
      </c>
      <c r="AX74" s="243">
        <v>0</v>
      </c>
      <c r="AY74" s="267">
        <v>1</v>
      </c>
      <c r="AZ74" s="277">
        <v>0</v>
      </c>
      <c r="BA74" s="282">
        <v>1</v>
      </c>
      <c r="BB74" s="276">
        <v>0</v>
      </c>
      <c r="BC74" s="243">
        <v>1</v>
      </c>
      <c r="BD74" s="267">
        <v>0</v>
      </c>
      <c r="BE74" s="243">
        <v>1</v>
      </c>
      <c r="BF74" s="267">
        <v>0</v>
      </c>
      <c r="BG74" s="243">
        <v>1</v>
      </c>
      <c r="BH74" s="267">
        <v>0</v>
      </c>
      <c r="BI74" s="277">
        <v>1</v>
      </c>
      <c r="BJ74" s="282">
        <v>0</v>
      </c>
      <c r="BK74" s="276">
        <v>1</v>
      </c>
      <c r="BL74" s="243">
        <v>0</v>
      </c>
      <c r="BM74" s="267">
        <v>0</v>
      </c>
      <c r="BN74" s="243">
        <v>1</v>
      </c>
      <c r="BO74" s="267">
        <v>0</v>
      </c>
      <c r="BP74" s="243">
        <v>1</v>
      </c>
      <c r="BQ74" s="267">
        <v>0</v>
      </c>
      <c r="BR74" s="277">
        <v>1</v>
      </c>
      <c r="BS74" s="282">
        <v>2</v>
      </c>
      <c r="BT74" s="276"/>
      <c r="BU74" s="243"/>
      <c r="BV74" s="267"/>
      <c r="BW74" s="243"/>
      <c r="BX74" s="267"/>
      <c r="BY74" s="243"/>
      <c r="BZ74" s="267"/>
      <c r="CA74" s="277"/>
      <c r="CB74" s="282"/>
      <c r="CC74" s="276"/>
      <c r="CD74" s="243"/>
      <c r="CE74" s="267"/>
      <c r="CF74" s="243"/>
      <c r="CG74" s="267"/>
      <c r="CH74" s="243"/>
      <c r="CI74" s="267"/>
      <c r="CJ74" s="277"/>
      <c r="CK74" s="282"/>
      <c r="CL74" s="276"/>
      <c r="CM74" s="243"/>
      <c r="CN74" s="267"/>
      <c r="CO74" s="243"/>
      <c r="CP74" s="267"/>
      <c r="CQ74" s="243"/>
      <c r="CR74" s="267"/>
      <c r="CS74" s="277"/>
      <c r="CT74" s="282"/>
      <c r="CU74" s="276"/>
      <c r="CV74" s="243"/>
      <c r="CW74" s="267"/>
      <c r="CX74" s="243"/>
      <c r="CY74" s="267"/>
      <c r="CZ74" s="243"/>
      <c r="DA74" s="267"/>
      <c r="DB74" s="277"/>
      <c r="DC74" s="282"/>
      <c r="DD74" s="276"/>
      <c r="DE74" s="243"/>
      <c r="DF74" s="267"/>
      <c r="DG74" s="243"/>
      <c r="DH74" s="267"/>
      <c r="DI74" s="243"/>
      <c r="DJ74" s="267"/>
      <c r="DK74" s="277"/>
      <c r="DL74" s="282"/>
      <c r="DM74" s="276"/>
      <c r="DN74" s="243"/>
      <c r="DO74" s="267"/>
      <c r="DP74" s="243"/>
      <c r="DQ74" s="267"/>
      <c r="DR74" s="243"/>
      <c r="DS74" s="267"/>
      <c r="DT74" s="277"/>
      <c r="DU74" s="282"/>
      <c r="DV74" s="276"/>
      <c r="DW74" s="243"/>
      <c r="DX74" s="267"/>
      <c r="DY74" s="243"/>
      <c r="DZ74" s="267"/>
      <c r="EA74" s="243"/>
      <c r="EB74" s="267"/>
      <c r="EC74" s="277"/>
      <c r="ED74" s="282"/>
      <c r="EE74" s="276"/>
      <c r="EF74" s="243"/>
      <c r="EG74" s="267"/>
      <c r="EH74" s="243"/>
      <c r="EI74" s="267"/>
      <c r="EJ74" s="243"/>
      <c r="EK74" s="267"/>
      <c r="EL74" s="277"/>
      <c r="EM74" s="282"/>
      <c r="EN74" s="276"/>
      <c r="EO74" s="243"/>
      <c r="EP74" s="267"/>
      <c r="EQ74" s="243"/>
      <c r="ER74" s="267"/>
      <c r="ES74" s="243"/>
      <c r="ET74" s="267"/>
      <c r="EU74" s="277"/>
      <c r="EV74" s="282"/>
      <c r="EW74" s="276"/>
      <c r="EX74" s="243"/>
      <c r="EY74" s="267"/>
      <c r="EZ74" s="243"/>
      <c r="FA74" s="267"/>
      <c r="FB74" s="243"/>
      <c r="FC74" s="267"/>
      <c r="FD74" s="277"/>
      <c r="FE74" s="282"/>
      <c r="FF74" s="276"/>
      <c r="FG74" s="243"/>
      <c r="FH74" s="267"/>
      <c r="FI74" s="243"/>
      <c r="FJ74" s="267"/>
      <c r="FK74" s="243"/>
      <c r="FL74" s="267"/>
      <c r="FM74" s="277"/>
      <c r="FN74" s="282"/>
      <c r="FO74" s="276"/>
      <c r="FP74" s="243"/>
      <c r="FQ74" s="267"/>
      <c r="FR74" s="243"/>
      <c r="FS74" s="267"/>
      <c r="FT74" s="243"/>
      <c r="FU74" s="267"/>
      <c r="FV74" s="277"/>
      <c r="FW74" s="282"/>
    </row>
    <row r="75" spans="1:179" ht="15.75">
      <c r="A75" s="245"/>
      <c r="B75" s="315"/>
      <c r="C75" s="242">
        <f t="shared" si="66"/>
        <v>0</v>
      </c>
      <c r="D75" s="312"/>
      <c r="E75" s="318"/>
      <c r="F75" s="250">
        <f t="shared" si="75"/>
        <v>0</v>
      </c>
      <c r="G75" s="250">
        <f t="shared" si="68"/>
        <v>0</v>
      </c>
      <c r="H75" s="250">
        <f t="shared" si="69"/>
        <v>0</v>
      </c>
      <c r="I75" s="250">
        <f t="shared" si="70"/>
        <v>0</v>
      </c>
      <c r="J75" s="250">
        <f t="shared" si="71"/>
        <v>0</v>
      </c>
      <c r="K75" s="250">
        <f t="shared" si="72"/>
        <v>0</v>
      </c>
      <c r="L75" s="250">
        <f t="shared" si="73"/>
        <v>0</v>
      </c>
      <c r="M75" s="259">
        <f t="shared" si="74"/>
        <v>0</v>
      </c>
      <c r="N75" s="253">
        <f t="shared" si="76"/>
        <v>0</v>
      </c>
      <c r="O75" s="250">
        <f t="shared" si="77"/>
        <v>0</v>
      </c>
      <c r="P75" s="262">
        <f t="shared" si="78"/>
        <v>0</v>
      </c>
      <c r="Q75" s="299" t="e">
        <f t="shared" si="79"/>
        <v>#DIV/0!</v>
      </c>
      <c r="R75" s="267"/>
      <c r="S75" s="243"/>
      <c r="T75" s="267"/>
      <c r="U75" s="243"/>
      <c r="V75" s="267"/>
      <c r="W75" s="243"/>
      <c r="X75" s="267"/>
      <c r="Y75" s="277"/>
      <c r="Z75" s="282"/>
      <c r="AA75" s="276"/>
      <c r="AB75" s="243"/>
      <c r="AC75" s="267"/>
      <c r="AD75" s="243"/>
      <c r="AE75" s="267"/>
      <c r="AF75" s="243"/>
      <c r="AG75" s="267"/>
      <c r="AH75" s="277"/>
      <c r="AI75" s="282"/>
      <c r="AJ75" s="276"/>
      <c r="AK75" s="243"/>
      <c r="AL75" s="267"/>
      <c r="AM75" s="243"/>
      <c r="AN75" s="267"/>
      <c r="AO75" s="243"/>
      <c r="AP75" s="267"/>
      <c r="AQ75" s="277"/>
      <c r="AR75" s="282"/>
      <c r="AS75" s="276"/>
      <c r="AT75" s="243"/>
      <c r="AU75" s="267"/>
      <c r="AV75" s="243"/>
      <c r="AW75" s="267"/>
      <c r="AX75" s="243"/>
      <c r="AY75" s="267"/>
      <c r="AZ75" s="277"/>
      <c r="BA75" s="282"/>
      <c r="BB75" s="276"/>
      <c r="BC75" s="243"/>
      <c r="BD75" s="267"/>
      <c r="BE75" s="243"/>
      <c r="BF75" s="267"/>
      <c r="BG75" s="243"/>
      <c r="BH75" s="267"/>
      <c r="BI75" s="277"/>
      <c r="BJ75" s="282"/>
      <c r="BK75" s="276"/>
      <c r="BL75" s="243"/>
      <c r="BM75" s="267"/>
      <c r="BN75" s="243"/>
      <c r="BO75" s="267"/>
      <c r="BP75" s="243"/>
      <c r="BQ75" s="267"/>
      <c r="BR75" s="277"/>
      <c r="BS75" s="282"/>
      <c r="BT75" s="276"/>
      <c r="BU75" s="243"/>
      <c r="BV75" s="267"/>
      <c r="BW75" s="243"/>
      <c r="BX75" s="267"/>
      <c r="BY75" s="243"/>
      <c r="BZ75" s="267"/>
      <c r="CA75" s="277"/>
      <c r="CB75" s="282"/>
      <c r="CC75" s="276"/>
      <c r="CD75" s="243"/>
      <c r="CE75" s="267"/>
      <c r="CF75" s="243"/>
      <c r="CG75" s="267"/>
      <c r="CH75" s="243"/>
      <c r="CI75" s="267"/>
      <c r="CJ75" s="277"/>
      <c r="CK75" s="282"/>
      <c r="CL75" s="276"/>
      <c r="CM75" s="243"/>
      <c r="CN75" s="267"/>
      <c r="CO75" s="243"/>
      <c r="CP75" s="267"/>
      <c r="CQ75" s="243"/>
      <c r="CR75" s="267"/>
      <c r="CS75" s="277"/>
      <c r="CT75" s="282"/>
      <c r="CU75" s="276"/>
      <c r="CV75" s="243"/>
      <c r="CW75" s="267"/>
      <c r="CX75" s="243"/>
      <c r="CY75" s="267"/>
      <c r="CZ75" s="243"/>
      <c r="DA75" s="267"/>
      <c r="DB75" s="277"/>
      <c r="DC75" s="282"/>
      <c r="DD75" s="276"/>
      <c r="DE75" s="243"/>
      <c r="DF75" s="267"/>
      <c r="DG75" s="243"/>
      <c r="DH75" s="267"/>
      <c r="DI75" s="243"/>
      <c r="DJ75" s="267"/>
      <c r="DK75" s="277"/>
      <c r="DL75" s="282"/>
      <c r="DM75" s="276"/>
      <c r="DN75" s="243"/>
      <c r="DO75" s="267"/>
      <c r="DP75" s="243"/>
      <c r="DQ75" s="267"/>
      <c r="DR75" s="243"/>
      <c r="DS75" s="267"/>
      <c r="DT75" s="277"/>
      <c r="DU75" s="282"/>
      <c r="DV75" s="276"/>
      <c r="DW75" s="243"/>
      <c r="DX75" s="267"/>
      <c r="DY75" s="243"/>
      <c r="DZ75" s="267"/>
      <c r="EA75" s="243"/>
      <c r="EB75" s="267"/>
      <c r="EC75" s="277"/>
      <c r="ED75" s="282"/>
      <c r="EE75" s="276"/>
      <c r="EF75" s="243"/>
      <c r="EG75" s="267"/>
      <c r="EH75" s="243"/>
      <c r="EI75" s="267"/>
      <c r="EJ75" s="243"/>
      <c r="EK75" s="267"/>
      <c r="EL75" s="277"/>
      <c r="EM75" s="282"/>
      <c r="EN75" s="276"/>
      <c r="EO75" s="243"/>
      <c r="EP75" s="267"/>
      <c r="EQ75" s="243"/>
      <c r="ER75" s="267"/>
      <c r="ES75" s="243"/>
      <c r="ET75" s="267"/>
      <c r="EU75" s="277"/>
      <c r="EV75" s="282"/>
      <c r="EW75" s="276"/>
      <c r="EX75" s="243"/>
      <c r="EY75" s="267"/>
      <c r="EZ75" s="243"/>
      <c r="FA75" s="267"/>
      <c r="FB75" s="243"/>
      <c r="FC75" s="267"/>
      <c r="FD75" s="277"/>
      <c r="FE75" s="282"/>
      <c r="FF75" s="276"/>
      <c r="FG75" s="243"/>
      <c r="FH75" s="267"/>
      <c r="FI75" s="243"/>
      <c r="FJ75" s="267"/>
      <c r="FK75" s="243"/>
      <c r="FL75" s="267"/>
      <c r="FM75" s="277"/>
      <c r="FN75" s="282"/>
      <c r="FO75" s="276"/>
      <c r="FP75" s="243"/>
      <c r="FQ75" s="267"/>
      <c r="FR75" s="243"/>
      <c r="FS75" s="267"/>
      <c r="FT75" s="243"/>
      <c r="FU75" s="267"/>
      <c r="FV75" s="277"/>
      <c r="FW75" s="282"/>
    </row>
    <row r="76" spans="1:179" ht="16.5" thickBot="1">
      <c r="A76" s="245"/>
      <c r="B76" s="316"/>
      <c r="C76" s="242">
        <f t="shared" si="66"/>
        <v>0</v>
      </c>
      <c r="D76" s="313"/>
      <c r="E76" s="319"/>
      <c r="F76" s="255">
        <f t="shared" si="75"/>
        <v>0</v>
      </c>
      <c r="G76" s="255">
        <f t="shared" si="68"/>
        <v>0</v>
      </c>
      <c r="H76" s="255">
        <f t="shared" si="69"/>
        <v>0</v>
      </c>
      <c r="I76" s="255">
        <f t="shared" si="70"/>
        <v>0</v>
      </c>
      <c r="J76" s="255">
        <f t="shared" si="71"/>
        <v>0</v>
      </c>
      <c r="K76" s="255">
        <f t="shared" si="72"/>
        <v>0</v>
      </c>
      <c r="L76" s="255">
        <f t="shared" si="73"/>
        <v>0</v>
      </c>
      <c r="M76" s="260">
        <f t="shared" si="74"/>
        <v>0</v>
      </c>
      <c r="N76" s="254">
        <f t="shared" si="76"/>
        <v>0</v>
      </c>
      <c r="O76" s="255">
        <f t="shared" si="77"/>
        <v>0</v>
      </c>
      <c r="P76" s="263">
        <f t="shared" si="78"/>
        <v>0</v>
      </c>
      <c r="Q76" s="300" t="e">
        <f t="shared" si="79"/>
        <v>#DIV/0!</v>
      </c>
      <c r="R76" s="267"/>
      <c r="S76" s="243"/>
      <c r="T76" s="267"/>
      <c r="U76" s="243"/>
      <c r="V76" s="267"/>
      <c r="W76" s="243"/>
      <c r="X76" s="267"/>
      <c r="Y76" s="277"/>
      <c r="Z76" s="282"/>
      <c r="AA76" s="276"/>
      <c r="AB76" s="243"/>
      <c r="AC76" s="267"/>
      <c r="AD76" s="243"/>
      <c r="AE76" s="267"/>
      <c r="AF76" s="243"/>
      <c r="AG76" s="267"/>
      <c r="AH76" s="277"/>
      <c r="AI76" s="282"/>
      <c r="AJ76" s="276"/>
      <c r="AK76" s="243"/>
      <c r="AL76" s="267"/>
      <c r="AM76" s="243"/>
      <c r="AN76" s="267"/>
      <c r="AO76" s="243"/>
      <c r="AP76" s="267"/>
      <c r="AQ76" s="277"/>
      <c r="AR76" s="282"/>
      <c r="AS76" s="276"/>
      <c r="AT76" s="243"/>
      <c r="AU76" s="267"/>
      <c r="AV76" s="243"/>
      <c r="AW76" s="267"/>
      <c r="AX76" s="243"/>
      <c r="AY76" s="267"/>
      <c r="AZ76" s="277"/>
      <c r="BA76" s="282"/>
      <c r="BB76" s="276"/>
      <c r="BC76" s="243"/>
      <c r="BD76" s="267"/>
      <c r="BE76" s="243"/>
      <c r="BF76" s="267"/>
      <c r="BG76" s="243"/>
      <c r="BH76" s="267"/>
      <c r="BI76" s="277"/>
      <c r="BJ76" s="282"/>
      <c r="BK76" s="276"/>
      <c r="BL76" s="243"/>
      <c r="BM76" s="267"/>
      <c r="BN76" s="243"/>
      <c r="BO76" s="267"/>
      <c r="BP76" s="243"/>
      <c r="BQ76" s="267"/>
      <c r="BR76" s="277"/>
      <c r="BS76" s="282"/>
      <c r="BT76" s="276"/>
      <c r="BU76" s="243"/>
      <c r="BV76" s="267"/>
      <c r="BW76" s="243"/>
      <c r="BX76" s="267"/>
      <c r="BY76" s="243"/>
      <c r="BZ76" s="267"/>
      <c r="CA76" s="277"/>
      <c r="CB76" s="282"/>
      <c r="CC76" s="276"/>
      <c r="CD76" s="243"/>
      <c r="CE76" s="267"/>
      <c r="CF76" s="243"/>
      <c r="CG76" s="267"/>
      <c r="CH76" s="243"/>
      <c r="CI76" s="267"/>
      <c r="CJ76" s="277"/>
      <c r="CK76" s="282"/>
      <c r="CL76" s="276"/>
      <c r="CM76" s="243"/>
      <c r="CN76" s="267"/>
      <c r="CO76" s="243"/>
      <c r="CP76" s="267"/>
      <c r="CQ76" s="243"/>
      <c r="CR76" s="267"/>
      <c r="CS76" s="277"/>
      <c r="CT76" s="282"/>
      <c r="CU76" s="276"/>
      <c r="CV76" s="243"/>
      <c r="CW76" s="267"/>
      <c r="CX76" s="243"/>
      <c r="CY76" s="267"/>
      <c r="CZ76" s="243"/>
      <c r="DA76" s="267"/>
      <c r="DB76" s="277"/>
      <c r="DC76" s="282"/>
      <c r="DD76" s="276"/>
      <c r="DE76" s="243"/>
      <c r="DF76" s="267"/>
      <c r="DG76" s="243"/>
      <c r="DH76" s="267"/>
      <c r="DI76" s="243"/>
      <c r="DJ76" s="267"/>
      <c r="DK76" s="277"/>
      <c r="DL76" s="282"/>
      <c r="DM76" s="276"/>
      <c r="DN76" s="243"/>
      <c r="DO76" s="267"/>
      <c r="DP76" s="243"/>
      <c r="DQ76" s="267"/>
      <c r="DR76" s="243"/>
      <c r="DS76" s="267"/>
      <c r="DT76" s="277"/>
      <c r="DU76" s="282"/>
      <c r="DV76" s="276"/>
      <c r="DW76" s="243"/>
      <c r="DX76" s="267"/>
      <c r="DY76" s="243"/>
      <c r="DZ76" s="267"/>
      <c r="EA76" s="243"/>
      <c r="EB76" s="267"/>
      <c r="EC76" s="277"/>
      <c r="ED76" s="282"/>
      <c r="EE76" s="276"/>
      <c r="EF76" s="243"/>
      <c r="EG76" s="267"/>
      <c r="EH76" s="243"/>
      <c r="EI76" s="267"/>
      <c r="EJ76" s="243"/>
      <c r="EK76" s="267"/>
      <c r="EL76" s="277"/>
      <c r="EM76" s="282"/>
      <c r="EN76" s="276"/>
      <c r="EO76" s="243"/>
      <c r="EP76" s="267"/>
      <c r="EQ76" s="243"/>
      <c r="ER76" s="267"/>
      <c r="ES76" s="243"/>
      <c r="ET76" s="267"/>
      <c r="EU76" s="277"/>
      <c r="EV76" s="282"/>
      <c r="EW76" s="276"/>
      <c r="EX76" s="243"/>
      <c r="EY76" s="267"/>
      <c r="EZ76" s="243"/>
      <c r="FA76" s="267"/>
      <c r="FB76" s="243"/>
      <c r="FC76" s="267"/>
      <c r="FD76" s="277"/>
      <c r="FE76" s="282"/>
      <c r="FF76" s="276"/>
      <c r="FG76" s="243"/>
      <c r="FH76" s="267"/>
      <c r="FI76" s="243"/>
      <c r="FJ76" s="267"/>
      <c r="FK76" s="243"/>
      <c r="FL76" s="267"/>
      <c r="FM76" s="277"/>
      <c r="FN76" s="282"/>
      <c r="FO76" s="276"/>
      <c r="FP76" s="243"/>
      <c r="FQ76" s="267"/>
      <c r="FR76" s="243"/>
      <c r="FS76" s="267"/>
      <c r="FT76" s="243"/>
      <c r="FU76" s="267"/>
      <c r="FV76" s="277"/>
      <c r="FW76" s="282"/>
    </row>
    <row r="77" spans="1:179" ht="15.75" customHeight="1">
      <c r="A77" s="247" t="s">
        <v>414</v>
      </c>
      <c r="B77" s="305"/>
      <c r="C77" s="305"/>
      <c r="D77" s="321"/>
      <c r="E77" s="308"/>
      <c r="F77" s="253">
        <f t="shared" si="75"/>
        <v>0</v>
      </c>
      <c r="G77" s="250">
        <f t="shared" si="68"/>
        <v>1</v>
      </c>
      <c r="H77" s="250">
        <f t="shared" si="69"/>
        <v>0</v>
      </c>
      <c r="I77" s="250">
        <f t="shared" si="70"/>
        <v>1</v>
      </c>
      <c r="J77" s="250">
        <f t="shared" si="71"/>
        <v>1</v>
      </c>
      <c r="K77" s="250">
        <f t="shared" si="72"/>
        <v>0</v>
      </c>
      <c r="L77" s="250">
        <f t="shared" si="73"/>
        <v>0</v>
      </c>
      <c r="M77" s="259">
        <f t="shared" si="74"/>
        <v>1</v>
      </c>
      <c r="N77" s="253">
        <f t="shared" si="76"/>
        <v>1</v>
      </c>
      <c r="O77" s="250">
        <f t="shared" si="77"/>
        <v>3</v>
      </c>
      <c r="P77" s="301"/>
      <c r="Q77" s="302"/>
      <c r="R77" s="267"/>
      <c r="S77" s="243"/>
      <c r="T77" s="267"/>
      <c r="U77" s="243"/>
      <c r="V77" s="267"/>
      <c r="W77" s="243"/>
      <c r="X77" s="267"/>
      <c r="Y77" s="277"/>
      <c r="Z77" s="282"/>
      <c r="AA77" s="276"/>
      <c r="AB77" s="243"/>
      <c r="AC77" s="267"/>
      <c r="AD77" s="243"/>
      <c r="AE77" s="267"/>
      <c r="AF77" s="243"/>
      <c r="AG77" s="267"/>
      <c r="AH77" s="277"/>
      <c r="AI77" s="282"/>
      <c r="AJ77" s="276"/>
      <c r="AK77" s="243"/>
      <c r="AL77" s="267"/>
      <c r="AM77" s="243"/>
      <c r="AN77" s="267"/>
      <c r="AO77" s="243"/>
      <c r="AP77" s="267"/>
      <c r="AQ77" s="277"/>
      <c r="AR77" s="282"/>
      <c r="AS77" s="276">
        <v>0</v>
      </c>
      <c r="AT77" s="243">
        <v>1</v>
      </c>
      <c r="AU77" s="267">
        <v>0</v>
      </c>
      <c r="AV77" s="243">
        <v>1</v>
      </c>
      <c r="AW77" s="267">
        <v>1</v>
      </c>
      <c r="AX77" s="243">
        <v>0</v>
      </c>
      <c r="AY77" s="267">
        <v>0</v>
      </c>
      <c r="AZ77" s="277">
        <v>1</v>
      </c>
      <c r="BA77" s="282">
        <v>3</v>
      </c>
      <c r="BB77" s="276"/>
      <c r="BC77" s="243"/>
      <c r="BD77" s="267"/>
      <c r="BE77" s="243"/>
      <c r="BF77" s="267"/>
      <c r="BG77" s="243"/>
      <c r="BH77" s="267"/>
      <c r="BI77" s="277"/>
      <c r="BJ77" s="282"/>
      <c r="BK77" s="276"/>
      <c r="BL77" s="243"/>
      <c r="BM77" s="267"/>
      <c r="BN77" s="243"/>
      <c r="BO77" s="267"/>
      <c r="BP77" s="243"/>
      <c r="BQ77" s="267"/>
      <c r="BR77" s="277"/>
      <c r="BS77" s="282"/>
      <c r="BT77" s="276"/>
      <c r="BU77" s="243"/>
      <c r="BV77" s="267"/>
      <c r="BW77" s="243"/>
      <c r="BX77" s="267"/>
      <c r="BY77" s="243"/>
      <c r="BZ77" s="267"/>
      <c r="CA77" s="277"/>
      <c r="CB77" s="282"/>
      <c r="CC77" s="276"/>
      <c r="CD77" s="243"/>
      <c r="CE77" s="267"/>
      <c r="CF77" s="243"/>
      <c r="CG77" s="267"/>
      <c r="CH77" s="243"/>
      <c r="CI77" s="267"/>
      <c r="CJ77" s="277"/>
      <c r="CK77" s="282"/>
      <c r="CL77" s="276"/>
      <c r="CM77" s="243"/>
      <c r="CN77" s="267"/>
      <c r="CO77" s="243"/>
      <c r="CP77" s="267"/>
      <c r="CQ77" s="243"/>
      <c r="CR77" s="267"/>
      <c r="CS77" s="277"/>
      <c r="CT77" s="282"/>
      <c r="CU77" s="276"/>
      <c r="CV77" s="243"/>
      <c r="CW77" s="267"/>
      <c r="CX77" s="243"/>
      <c r="CY77" s="267"/>
      <c r="CZ77" s="243"/>
      <c r="DA77" s="267"/>
      <c r="DB77" s="277"/>
      <c r="DC77" s="282"/>
      <c r="DD77" s="276"/>
      <c r="DE77" s="243"/>
      <c r="DF77" s="267"/>
      <c r="DG77" s="243"/>
      <c r="DH77" s="267"/>
      <c r="DI77" s="243"/>
      <c r="DJ77" s="267"/>
      <c r="DK77" s="277"/>
      <c r="DL77" s="282"/>
      <c r="DM77" s="276"/>
      <c r="DN77" s="243"/>
      <c r="DO77" s="267"/>
      <c r="DP77" s="243"/>
      <c r="DQ77" s="267"/>
      <c r="DR77" s="243"/>
      <c r="DS77" s="267"/>
      <c r="DT77" s="277"/>
      <c r="DU77" s="282"/>
      <c r="DV77" s="276"/>
      <c r="DW77" s="243"/>
      <c r="DX77" s="267"/>
      <c r="DY77" s="243"/>
      <c r="DZ77" s="267"/>
      <c r="EA77" s="243"/>
      <c r="EB77" s="267"/>
      <c r="EC77" s="277"/>
      <c r="ED77" s="282"/>
      <c r="EE77" s="276"/>
      <c r="EF77" s="243"/>
      <c r="EG77" s="267"/>
      <c r="EH77" s="243"/>
      <c r="EI77" s="267"/>
      <c r="EJ77" s="243"/>
      <c r="EK77" s="267"/>
      <c r="EL77" s="277"/>
      <c r="EM77" s="282"/>
      <c r="EN77" s="276"/>
      <c r="EO77" s="243"/>
      <c r="EP77" s="267"/>
      <c r="EQ77" s="243"/>
      <c r="ER77" s="267"/>
      <c r="ES77" s="243"/>
      <c r="ET77" s="267"/>
      <c r="EU77" s="277"/>
      <c r="EV77" s="282"/>
      <c r="EW77" s="276"/>
      <c r="EX77" s="243"/>
      <c r="EY77" s="267"/>
      <c r="EZ77" s="243"/>
      <c r="FA77" s="267"/>
      <c r="FB77" s="243"/>
      <c r="FC77" s="267"/>
      <c r="FD77" s="277"/>
      <c r="FE77" s="282"/>
      <c r="FF77" s="276"/>
      <c r="FG77" s="243"/>
      <c r="FH77" s="267"/>
      <c r="FI77" s="243"/>
      <c r="FJ77" s="267"/>
      <c r="FK77" s="243"/>
      <c r="FL77" s="267"/>
      <c r="FM77" s="277"/>
      <c r="FN77" s="282"/>
      <c r="FO77" s="276"/>
      <c r="FP77" s="243"/>
      <c r="FQ77" s="267"/>
      <c r="FR77" s="243"/>
      <c r="FS77" s="267"/>
      <c r="FT77" s="243"/>
      <c r="FU77" s="267"/>
      <c r="FV77" s="277"/>
      <c r="FW77" s="282"/>
    </row>
    <row r="78" spans="1:179" ht="15.75" customHeight="1">
      <c r="A78" s="245" t="s">
        <v>422</v>
      </c>
      <c r="B78" s="306"/>
      <c r="C78" s="306"/>
      <c r="D78" s="322"/>
      <c r="E78" s="309"/>
      <c r="F78" s="253">
        <f t="shared" si="75"/>
        <v>0</v>
      </c>
      <c r="G78" s="250">
        <f t="shared" si="68"/>
        <v>1</v>
      </c>
      <c r="H78" s="250">
        <f t="shared" si="69"/>
        <v>1</v>
      </c>
      <c r="I78" s="250">
        <f t="shared" si="70"/>
        <v>0</v>
      </c>
      <c r="J78" s="250">
        <f t="shared" si="71"/>
        <v>0</v>
      </c>
      <c r="K78" s="250">
        <f t="shared" si="72"/>
        <v>1</v>
      </c>
      <c r="L78" s="250">
        <f t="shared" si="73"/>
        <v>1</v>
      </c>
      <c r="M78" s="259">
        <f t="shared" si="74"/>
        <v>0</v>
      </c>
      <c r="N78" s="253">
        <f t="shared" si="76"/>
        <v>2</v>
      </c>
      <c r="O78" s="250">
        <f t="shared" si="77"/>
        <v>2</v>
      </c>
      <c r="P78" s="301"/>
      <c r="Q78" s="302"/>
      <c r="R78" s="267"/>
      <c r="S78" s="243"/>
      <c r="T78" s="267"/>
      <c r="U78" s="243"/>
      <c r="V78" s="267"/>
      <c r="W78" s="243"/>
      <c r="X78" s="267"/>
      <c r="Y78" s="277"/>
      <c r="Z78" s="282"/>
      <c r="AA78" s="276"/>
      <c r="AB78" s="243"/>
      <c r="AC78" s="267"/>
      <c r="AD78" s="243"/>
      <c r="AE78" s="267"/>
      <c r="AF78" s="243"/>
      <c r="AG78" s="267"/>
      <c r="AH78" s="277"/>
      <c r="AI78" s="282"/>
      <c r="AJ78" s="276"/>
      <c r="AK78" s="243"/>
      <c r="AL78" s="267"/>
      <c r="AM78" s="243"/>
      <c r="AN78" s="267"/>
      <c r="AO78" s="243"/>
      <c r="AP78" s="267"/>
      <c r="AQ78" s="277"/>
      <c r="AR78" s="282"/>
      <c r="AS78" s="276"/>
      <c r="AT78" s="243"/>
      <c r="AU78" s="267"/>
      <c r="AV78" s="243"/>
      <c r="AW78" s="267"/>
      <c r="AX78" s="243"/>
      <c r="AY78" s="267"/>
      <c r="AZ78" s="277"/>
      <c r="BA78" s="282"/>
      <c r="BB78" s="276"/>
      <c r="BC78" s="243"/>
      <c r="BD78" s="267"/>
      <c r="BE78" s="243"/>
      <c r="BF78" s="267"/>
      <c r="BG78" s="243"/>
      <c r="BH78" s="267"/>
      <c r="BI78" s="277"/>
      <c r="BJ78" s="282"/>
      <c r="BK78" s="276"/>
      <c r="BL78" s="243"/>
      <c r="BM78" s="267"/>
      <c r="BN78" s="243"/>
      <c r="BO78" s="267"/>
      <c r="BP78" s="243"/>
      <c r="BQ78" s="267"/>
      <c r="BR78" s="277"/>
      <c r="BS78" s="282"/>
      <c r="BT78" s="276"/>
      <c r="BU78" s="243"/>
      <c r="BV78" s="267"/>
      <c r="BW78" s="243"/>
      <c r="BX78" s="267"/>
      <c r="BY78" s="243"/>
      <c r="BZ78" s="267"/>
      <c r="CA78" s="277"/>
      <c r="CB78" s="282"/>
      <c r="CC78" s="276"/>
      <c r="CD78" s="243"/>
      <c r="CE78" s="267"/>
      <c r="CF78" s="243"/>
      <c r="CG78" s="267"/>
      <c r="CH78" s="243"/>
      <c r="CI78" s="267"/>
      <c r="CJ78" s="277"/>
      <c r="CK78" s="282"/>
      <c r="CL78" s="276"/>
      <c r="CM78" s="243"/>
      <c r="CN78" s="267"/>
      <c r="CO78" s="243"/>
      <c r="CP78" s="267"/>
      <c r="CQ78" s="243"/>
      <c r="CR78" s="267"/>
      <c r="CS78" s="277"/>
      <c r="CT78" s="282"/>
      <c r="CU78" s="276"/>
      <c r="CV78" s="243"/>
      <c r="CW78" s="267"/>
      <c r="CX78" s="243"/>
      <c r="CY78" s="267"/>
      <c r="CZ78" s="243"/>
      <c r="DA78" s="267"/>
      <c r="DB78" s="277"/>
      <c r="DC78" s="282"/>
      <c r="DD78" s="276"/>
      <c r="DE78" s="243"/>
      <c r="DF78" s="267"/>
      <c r="DG78" s="243"/>
      <c r="DH78" s="267"/>
      <c r="DI78" s="243"/>
      <c r="DJ78" s="267"/>
      <c r="DK78" s="277"/>
      <c r="DL78" s="282"/>
      <c r="DM78" s="276"/>
      <c r="DN78" s="243"/>
      <c r="DO78" s="267"/>
      <c r="DP78" s="243"/>
      <c r="DQ78" s="267"/>
      <c r="DR78" s="243"/>
      <c r="DS78" s="267"/>
      <c r="DT78" s="277"/>
      <c r="DU78" s="282"/>
      <c r="DV78" s="276">
        <v>0</v>
      </c>
      <c r="DW78" s="243">
        <v>1</v>
      </c>
      <c r="DX78" s="267">
        <v>1</v>
      </c>
      <c r="DY78" s="243">
        <v>0</v>
      </c>
      <c r="DZ78" s="267">
        <v>0</v>
      </c>
      <c r="EA78" s="243">
        <v>1</v>
      </c>
      <c r="EB78" s="267">
        <v>1</v>
      </c>
      <c r="EC78" s="277">
        <v>0</v>
      </c>
      <c r="ED78" s="282"/>
      <c r="EE78" s="276"/>
      <c r="EF78" s="243"/>
      <c r="EG78" s="267"/>
      <c r="EH78" s="243"/>
      <c r="EI78" s="267"/>
      <c r="EJ78" s="243"/>
      <c r="EK78" s="267"/>
      <c r="EL78" s="277"/>
      <c r="EM78" s="282"/>
      <c r="EN78" s="276"/>
      <c r="EO78" s="243"/>
      <c r="EP78" s="267"/>
      <c r="EQ78" s="243"/>
      <c r="ER78" s="267"/>
      <c r="ES78" s="243"/>
      <c r="ET78" s="267"/>
      <c r="EU78" s="277"/>
      <c r="EV78" s="282"/>
      <c r="EW78" s="276"/>
      <c r="EX78" s="243"/>
      <c r="EY78" s="267"/>
      <c r="EZ78" s="243"/>
      <c r="FA78" s="267"/>
      <c r="FB78" s="243"/>
      <c r="FC78" s="267"/>
      <c r="FD78" s="277"/>
      <c r="FE78" s="282"/>
      <c r="FF78" s="276"/>
      <c r="FG78" s="243"/>
      <c r="FH78" s="267"/>
      <c r="FI78" s="243"/>
      <c r="FJ78" s="267"/>
      <c r="FK78" s="243"/>
      <c r="FL78" s="267"/>
      <c r="FM78" s="277"/>
      <c r="FN78" s="282"/>
      <c r="FO78" s="276"/>
      <c r="FP78" s="243"/>
      <c r="FQ78" s="267"/>
      <c r="FR78" s="243"/>
      <c r="FS78" s="267"/>
      <c r="FT78" s="243"/>
      <c r="FU78" s="267"/>
      <c r="FV78" s="277"/>
      <c r="FW78" s="282"/>
    </row>
    <row r="79" spans="1:179" ht="18" customHeight="1">
      <c r="A79" s="245" t="s">
        <v>259</v>
      </c>
      <c r="B79" s="306"/>
      <c r="C79" s="306"/>
      <c r="D79" s="322"/>
      <c r="E79" s="309"/>
      <c r="F79" s="253">
        <f t="shared" si="75"/>
        <v>0</v>
      </c>
      <c r="G79" s="250">
        <f t="shared" si="68"/>
        <v>3</v>
      </c>
      <c r="H79" s="250">
        <f t="shared" si="69"/>
        <v>0</v>
      </c>
      <c r="I79" s="250">
        <f t="shared" si="70"/>
        <v>3</v>
      </c>
      <c r="J79" s="250">
        <f t="shared" si="71"/>
        <v>0</v>
      </c>
      <c r="K79" s="250">
        <f t="shared" si="72"/>
        <v>3</v>
      </c>
      <c r="L79" s="250">
        <f t="shared" si="73"/>
        <v>0</v>
      </c>
      <c r="M79" s="259">
        <f t="shared" si="74"/>
        <v>2</v>
      </c>
      <c r="N79" s="253">
        <f>+F79+H79+J79+L79</f>
        <v>0</v>
      </c>
      <c r="O79" s="250">
        <f>+G79+I79+K79+M79</f>
        <v>11</v>
      </c>
      <c r="P79" s="301"/>
      <c r="Q79" s="302"/>
      <c r="R79" s="267"/>
      <c r="S79" s="243"/>
      <c r="T79" s="267"/>
      <c r="U79" s="243"/>
      <c r="V79" s="267"/>
      <c r="W79" s="243"/>
      <c r="X79" s="267"/>
      <c r="Y79" s="277"/>
      <c r="Z79" s="282"/>
      <c r="AA79" s="276"/>
      <c r="AB79" s="243"/>
      <c r="AC79" s="267"/>
      <c r="AD79" s="243"/>
      <c r="AE79" s="267"/>
      <c r="AF79" s="243"/>
      <c r="AG79" s="267"/>
      <c r="AH79" s="277"/>
      <c r="AI79" s="282"/>
      <c r="AJ79" s="276"/>
      <c r="AK79" s="243"/>
      <c r="AL79" s="267"/>
      <c r="AM79" s="243"/>
      <c r="AN79" s="267"/>
      <c r="AO79" s="243"/>
      <c r="AP79" s="267"/>
      <c r="AQ79" s="277"/>
      <c r="AR79" s="282"/>
      <c r="AS79" s="276"/>
      <c r="AT79" s="243"/>
      <c r="AU79" s="267"/>
      <c r="AV79" s="243"/>
      <c r="AW79" s="267"/>
      <c r="AX79" s="243"/>
      <c r="AY79" s="267"/>
      <c r="AZ79" s="277"/>
      <c r="BA79" s="282"/>
      <c r="BB79" s="276"/>
      <c r="BC79" s="243"/>
      <c r="BD79" s="267"/>
      <c r="BE79" s="243"/>
      <c r="BF79" s="267"/>
      <c r="BG79" s="243"/>
      <c r="BH79" s="267"/>
      <c r="BI79" s="277"/>
      <c r="BJ79" s="282"/>
      <c r="BK79" s="276">
        <v>0</v>
      </c>
      <c r="BL79" s="243">
        <v>1</v>
      </c>
      <c r="BM79" s="267">
        <v>0</v>
      </c>
      <c r="BN79" s="243">
        <v>1</v>
      </c>
      <c r="BO79" s="267">
        <v>0</v>
      </c>
      <c r="BP79" s="243">
        <v>1</v>
      </c>
      <c r="BQ79" s="267">
        <v>0</v>
      </c>
      <c r="BR79" s="277">
        <v>1</v>
      </c>
      <c r="BS79" s="282"/>
      <c r="BT79" s="276">
        <v>0</v>
      </c>
      <c r="BU79" s="243">
        <v>1</v>
      </c>
      <c r="BV79" s="267">
        <v>0</v>
      </c>
      <c r="BW79" s="243">
        <v>1</v>
      </c>
      <c r="BX79" s="267">
        <v>0</v>
      </c>
      <c r="BY79" s="243">
        <v>1</v>
      </c>
      <c r="BZ79" s="267">
        <v>0</v>
      </c>
      <c r="CA79" s="277">
        <v>0</v>
      </c>
      <c r="CB79" s="282"/>
      <c r="CC79" s="276">
        <v>0</v>
      </c>
      <c r="CD79" s="243">
        <v>1</v>
      </c>
      <c r="CE79" s="267">
        <v>0</v>
      </c>
      <c r="CF79" s="243">
        <v>1</v>
      </c>
      <c r="CG79" s="267">
        <v>0</v>
      </c>
      <c r="CH79" s="243">
        <v>1</v>
      </c>
      <c r="CI79" s="267">
        <v>0</v>
      </c>
      <c r="CJ79" s="277">
        <v>1</v>
      </c>
      <c r="CK79" s="282"/>
      <c r="CL79" s="276"/>
      <c r="CM79" s="243"/>
      <c r="CN79" s="267"/>
      <c r="CO79" s="243"/>
      <c r="CP79" s="267"/>
      <c r="CQ79" s="243"/>
      <c r="CR79" s="267"/>
      <c r="CS79" s="277"/>
      <c r="CT79" s="282"/>
      <c r="CU79" s="276"/>
      <c r="CV79" s="243"/>
      <c r="CW79" s="267"/>
      <c r="CX79" s="243"/>
      <c r="CY79" s="267"/>
      <c r="CZ79" s="243"/>
      <c r="DA79" s="267"/>
      <c r="DB79" s="277"/>
      <c r="DC79" s="282"/>
      <c r="DD79" s="276"/>
      <c r="DE79" s="243"/>
      <c r="DF79" s="267"/>
      <c r="DG79" s="243"/>
      <c r="DH79" s="267"/>
      <c r="DI79" s="243"/>
      <c r="DJ79" s="267"/>
      <c r="DK79" s="277"/>
      <c r="DL79" s="282"/>
      <c r="DM79" s="276"/>
      <c r="DN79" s="243"/>
      <c r="DO79" s="267"/>
      <c r="DP79" s="243"/>
      <c r="DQ79" s="267"/>
      <c r="DR79" s="243"/>
      <c r="DS79" s="267"/>
      <c r="DT79" s="277"/>
      <c r="DU79" s="282"/>
      <c r="DV79" s="276"/>
      <c r="DW79" s="243"/>
      <c r="DX79" s="267"/>
      <c r="DY79" s="243"/>
      <c r="DZ79" s="267"/>
      <c r="EA79" s="243"/>
      <c r="EB79" s="267"/>
      <c r="EC79" s="277"/>
      <c r="ED79" s="282"/>
      <c r="EE79" s="276"/>
      <c r="EF79" s="243"/>
      <c r="EG79" s="267"/>
      <c r="EH79" s="243"/>
      <c r="EI79" s="267"/>
      <c r="EJ79" s="243"/>
      <c r="EK79" s="267"/>
      <c r="EL79" s="277"/>
      <c r="EM79" s="282"/>
      <c r="EN79" s="276"/>
      <c r="EO79" s="243"/>
      <c r="EP79" s="267"/>
      <c r="EQ79" s="243"/>
      <c r="ER79" s="267"/>
      <c r="ES79" s="243"/>
      <c r="ET79" s="267"/>
      <c r="EU79" s="277"/>
      <c r="EV79" s="282"/>
      <c r="EW79" s="276"/>
      <c r="EX79" s="243"/>
      <c r="EY79" s="267"/>
      <c r="EZ79" s="243"/>
      <c r="FA79" s="267"/>
      <c r="FB79" s="243"/>
      <c r="FC79" s="267"/>
      <c r="FD79" s="277"/>
      <c r="FE79" s="282"/>
      <c r="FF79" s="276"/>
      <c r="FG79" s="243"/>
      <c r="FH79" s="267"/>
      <c r="FI79" s="243"/>
      <c r="FJ79" s="267"/>
      <c r="FK79" s="243"/>
      <c r="FL79" s="267"/>
      <c r="FM79" s="277"/>
      <c r="FN79" s="282"/>
      <c r="FO79" s="276"/>
      <c r="FP79" s="243"/>
      <c r="FQ79" s="267"/>
      <c r="FR79" s="243"/>
      <c r="FS79" s="267"/>
      <c r="FT79" s="243"/>
      <c r="FU79" s="267"/>
      <c r="FV79" s="277"/>
      <c r="FW79" s="282"/>
    </row>
    <row r="80" spans="1:179" ht="18" customHeight="1" thickBot="1">
      <c r="A80" s="246" t="s">
        <v>260</v>
      </c>
      <c r="B80" s="307"/>
      <c r="C80" s="307"/>
      <c r="D80" s="323"/>
      <c r="E80" s="310"/>
      <c r="F80" s="253">
        <f t="shared" si="75"/>
        <v>0</v>
      </c>
      <c r="G80" s="250">
        <f t="shared" si="68"/>
        <v>0</v>
      </c>
      <c r="H80" s="250">
        <f t="shared" si="69"/>
        <v>0</v>
      </c>
      <c r="I80" s="250">
        <f t="shared" si="70"/>
        <v>0</v>
      </c>
      <c r="J80" s="250">
        <f t="shared" si="71"/>
        <v>0</v>
      </c>
      <c r="K80" s="250">
        <f t="shared" si="72"/>
        <v>0</v>
      </c>
      <c r="L80" s="250">
        <f t="shared" si="73"/>
        <v>0</v>
      </c>
      <c r="M80" s="259">
        <f t="shared" si="74"/>
        <v>0</v>
      </c>
      <c r="N80" s="253">
        <f>+F80+H80+J80+L80</f>
        <v>0</v>
      </c>
      <c r="O80" s="250">
        <f>+G80+I80+K80+M80</f>
        <v>0</v>
      </c>
      <c r="P80" s="303"/>
      <c r="Q80" s="304"/>
      <c r="R80" s="278"/>
      <c r="S80" s="249"/>
      <c r="T80" s="279"/>
      <c r="U80" s="249"/>
      <c r="V80" s="279"/>
      <c r="W80" s="249"/>
      <c r="X80" s="279"/>
      <c r="Y80" s="280"/>
      <c r="Z80" s="283"/>
      <c r="AA80" s="278"/>
      <c r="AB80" s="249"/>
      <c r="AC80" s="279"/>
      <c r="AD80" s="249"/>
      <c r="AE80" s="279"/>
      <c r="AF80" s="249"/>
      <c r="AG80" s="279"/>
      <c r="AH80" s="280"/>
      <c r="AI80" s="283"/>
      <c r="AJ80" s="278"/>
      <c r="AK80" s="249"/>
      <c r="AL80" s="279"/>
      <c r="AM80" s="249"/>
      <c r="AN80" s="279"/>
      <c r="AO80" s="249"/>
      <c r="AP80" s="279"/>
      <c r="AQ80" s="280"/>
      <c r="AR80" s="283"/>
      <c r="AS80" s="278"/>
      <c r="AT80" s="249"/>
      <c r="AU80" s="279"/>
      <c r="AV80" s="249"/>
      <c r="AW80" s="279"/>
      <c r="AX80" s="249"/>
      <c r="AY80" s="279"/>
      <c r="AZ80" s="280"/>
      <c r="BA80" s="283"/>
      <c r="BB80" s="278"/>
      <c r="BC80" s="249"/>
      <c r="BD80" s="279"/>
      <c r="BE80" s="249"/>
      <c r="BF80" s="279"/>
      <c r="BG80" s="249"/>
      <c r="BH80" s="279"/>
      <c r="BI80" s="280"/>
      <c r="BJ80" s="283"/>
      <c r="BK80" s="278"/>
      <c r="BL80" s="249"/>
      <c r="BM80" s="279"/>
      <c r="BN80" s="249"/>
      <c r="BO80" s="279"/>
      <c r="BP80" s="249"/>
      <c r="BQ80" s="279"/>
      <c r="BR80" s="280"/>
      <c r="BS80" s="283"/>
      <c r="BT80" s="278"/>
      <c r="BU80" s="249"/>
      <c r="BV80" s="279"/>
      <c r="BW80" s="249"/>
      <c r="BX80" s="279"/>
      <c r="BY80" s="249"/>
      <c r="BZ80" s="279"/>
      <c r="CA80" s="280"/>
      <c r="CB80" s="283"/>
      <c r="CC80" s="278"/>
      <c r="CD80" s="249"/>
      <c r="CE80" s="279"/>
      <c r="CF80" s="249"/>
      <c r="CG80" s="279"/>
      <c r="CH80" s="249"/>
      <c r="CI80" s="279"/>
      <c r="CJ80" s="280"/>
      <c r="CK80" s="283"/>
      <c r="CL80" s="278"/>
      <c r="CM80" s="249"/>
      <c r="CN80" s="279"/>
      <c r="CO80" s="249"/>
      <c r="CP80" s="279"/>
      <c r="CQ80" s="249"/>
      <c r="CR80" s="279"/>
      <c r="CS80" s="280"/>
      <c r="CT80" s="283"/>
      <c r="CU80" s="278"/>
      <c r="CV80" s="249"/>
      <c r="CW80" s="279"/>
      <c r="CX80" s="249"/>
      <c r="CY80" s="279"/>
      <c r="CZ80" s="249"/>
      <c r="DA80" s="279"/>
      <c r="DB80" s="280"/>
      <c r="DC80" s="283"/>
      <c r="DD80" s="278"/>
      <c r="DE80" s="249"/>
      <c r="DF80" s="279"/>
      <c r="DG80" s="249"/>
      <c r="DH80" s="279"/>
      <c r="DI80" s="249"/>
      <c r="DJ80" s="279"/>
      <c r="DK80" s="280"/>
      <c r="DL80" s="283"/>
      <c r="DM80" s="278"/>
      <c r="DN80" s="249"/>
      <c r="DO80" s="279"/>
      <c r="DP80" s="249"/>
      <c r="DQ80" s="279"/>
      <c r="DR80" s="249"/>
      <c r="DS80" s="279"/>
      <c r="DT80" s="280"/>
      <c r="DU80" s="283"/>
      <c r="DV80" s="278"/>
      <c r="DW80" s="249"/>
      <c r="DX80" s="279"/>
      <c r="DY80" s="249"/>
      <c r="DZ80" s="279"/>
      <c r="EA80" s="249"/>
      <c r="EB80" s="279"/>
      <c r="EC80" s="280"/>
      <c r="ED80" s="283"/>
      <c r="EE80" s="278"/>
      <c r="EF80" s="249"/>
      <c r="EG80" s="279"/>
      <c r="EH80" s="249"/>
      <c r="EI80" s="279"/>
      <c r="EJ80" s="249"/>
      <c r="EK80" s="279"/>
      <c r="EL80" s="280"/>
      <c r="EM80" s="283"/>
      <c r="EN80" s="278"/>
      <c r="EO80" s="249"/>
      <c r="EP80" s="279"/>
      <c r="EQ80" s="249"/>
      <c r="ER80" s="279"/>
      <c r="ES80" s="249"/>
      <c r="ET80" s="279"/>
      <c r="EU80" s="280"/>
      <c r="EV80" s="283"/>
      <c r="EW80" s="278"/>
      <c r="EX80" s="249"/>
      <c r="EY80" s="279"/>
      <c r="EZ80" s="249"/>
      <c r="FA80" s="279"/>
      <c r="FB80" s="249"/>
      <c r="FC80" s="279"/>
      <c r="FD80" s="280"/>
      <c r="FE80" s="283"/>
      <c r="FF80" s="278"/>
      <c r="FG80" s="249"/>
      <c r="FH80" s="279"/>
      <c r="FI80" s="249"/>
      <c r="FJ80" s="279"/>
      <c r="FK80" s="249"/>
      <c r="FL80" s="279"/>
      <c r="FM80" s="280"/>
      <c r="FN80" s="283"/>
      <c r="FO80" s="278"/>
      <c r="FP80" s="249"/>
      <c r="FQ80" s="279"/>
      <c r="FR80" s="249"/>
      <c r="FS80" s="279"/>
      <c r="FT80" s="249"/>
      <c r="FU80" s="279"/>
      <c r="FV80" s="280"/>
      <c r="FW80" s="283"/>
    </row>
    <row r="81" spans="1:179" ht="16.5" thickBot="1">
      <c r="A81" s="228" t="s">
        <v>323</v>
      </c>
      <c r="B81" s="240"/>
      <c r="C81" s="237"/>
      <c r="D81" s="237"/>
      <c r="E81" s="239"/>
      <c r="F81" s="264">
        <f aca="true" t="shared" si="80" ref="F81:P81">SUM(F69:F80)</f>
        <v>28</v>
      </c>
      <c r="G81" s="265">
        <f t="shared" si="80"/>
        <v>28</v>
      </c>
      <c r="H81" s="265">
        <f t="shared" si="80"/>
        <v>32</v>
      </c>
      <c r="I81" s="265">
        <f t="shared" si="80"/>
        <v>24</v>
      </c>
      <c r="J81" s="265">
        <f t="shared" si="80"/>
        <v>29</v>
      </c>
      <c r="K81" s="265">
        <f t="shared" si="80"/>
        <v>27</v>
      </c>
      <c r="L81" s="265">
        <f t="shared" si="80"/>
        <v>30</v>
      </c>
      <c r="M81" s="271">
        <f t="shared" si="80"/>
        <v>26</v>
      </c>
      <c r="N81" s="264">
        <f t="shared" si="80"/>
        <v>119</v>
      </c>
      <c r="O81" s="271">
        <f t="shared" si="80"/>
        <v>105</v>
      </c>
      <c r="P81" s="271">
        <f t="shared" si="80"/>
        <v>144</v>
      </c>
      <c r="Q81" s="272">
        <f>+SUM(N81*2+P81)/(N81+O81)</f>
        <v>1.7053571428571428</v>
      </c>
      <c r="R81" s="284"/>
      <c r="S81" s="285" t="str">
        <f>IF(SUM(R69:S80)=4," ","err")</f>
        <v> </v>
      </c>
      <c r="T81" s="286"/>
      <c r="U81" s="285" t="str">
        <f>IF(SUM(T69:U80)=4," ","err")</f>
        <v> </v>
      </c>
      <c r="V81" s="286"/>
      <c r="W81" s="285" t="str">
        <f>IF(SUM(V69:W80)=4," ","err")</f>
        <v> </v>
      </c>
      <c r="X81" s="286"/>
      <c r="Y81" s="285" t="str">
        <f>IF(SUM(X69:Y80)=4," ","err")</f>
        <v> </v>
      </c>
      <c r="Z81" s="287">
        <f>IF((SUM(R69:R80)+SUM(T69:T80)+SUM(V69:V80)+SUM(X69:X80))&gt;8,1,0)</f>
        <v>1</v>
      </c>
      <c r="AA81" s="284"/>
      <c r="AB81" s="285" t="str">
        <f>IF(SUM(AA69:AB80)=4," ","err")</f>
        <v> </v>
      </c>
      <c r="AC81" s="286"/>
      <c r="AD81" s="285" t="str">
        <f>IF(SUM(AC69:AD80)=4," ","err")</f>
        <v> </v>
      </c>
      <c r="AE81" s="286"/>
      <c r="AF81" s="285" t="str">
        <f>IF(SUM(AE69:AF80)=4," ","err")</f>
        <v> </v>
      </c>
      <c r="AG81" s="286"/>
      <c r="AH81" s="285" t="str">
        <f>IF(SUM(AG69:AH80)=4," ","err")</f>
        <v> </v>
      </c>
      <c r="AI81" s="287">
        <f>IF((SUM(AA69:AA80)+SUM(AC69:AC80)+SUM(AE69:AE80)+SUM(AG69:AG80))&gt;8,1,0)</f>
        <v>1</v>
      </c>
      <c r="AJ81" s="284"/>
      <c r="AK81" s="285" t="str">
        <f>IF(SUM(AJ69:AK80)=4," ","err")</f>
        <v> </v>
      </c>
      <c r="AL81" s="286"/>
      <c r="AM81" s="285" t="str">
        <f>IF(SUM(AL69:AM80)=4," ","err")</f>
        <v> </v>
      </c>
      <c r="AN81" s="286"/>
      <c r="AO81" s="285" t="str">
        <f>IF(SUM(AN69:AO80)=4," ","err")</f>
        <v> </v>
      </c>
      <c r="AP81" s="286"/>
      <c r="AQ81" s="285" t="str">
        <f>IF(SUM(AP69:AQ80)=4," ","err")</f>
        <v> </v>
      </c>
      <c r="AR81" s="287">
        <f>IF((SUM(AJ69:AJ80)+SUM(AL69:AL80)+SUM(AN69:AN80)+SUM(AP69:AP80))&gt;8,1,0)</f>
        <v>0</v>
      </c>
      <c r="AS81" s="284"/>
      <c r="AT81" s="285" t="str">
        <f>IF(SUM(AS69:AT80)=4," ","err")</f>
        <v> </v>
      </c>
      <c r="AU81" s="286"/>
      <c r="AV81" s="285" t="str">
        <f>IF(SUM(AU69:AV80)=4," ","err")</f>
        <v> </v>
      </c>
      <c r="AW81" s="286"/>
      <c r="AX81" s="285" t="str">
        <f>IF(SUM(AW69:AX80)=4," ","err")</f>
        <v> </v>
      </c>
      <c r="AY81" s="286"/>
      <c r="AZ81" s="285" t="str">
        <f>IF(SUM(AY69:AZ80)=4," ","err")</f>
        <v> </v>
      </c>
      <c r="BA81" s="287">
        <f>IF((SUM(AS69:AS80)+SUM(AU69:AU80)+SUM(AW69:AW80)+SUM(AY69:AY80))&gt;8,1,0)</f>
        <v>1</v>
      </c>
      <c r="BB81" s="284"/>
      <c r="BC81" s="285" t="str">
        <f>IF(SUM(BB69:BC80)=4," ","err")</f>
        <v> </v>
      </c>
      <c r="BD81" s="286"/>
      <c r="BE81" s="285" t="str">
        <f>IF(SUM(BD69:BE80)=4," ","err")</f>
        <v> </v>
      </c>
      <c r="BF81" s="286"/>
      <c r="BG81" s="285" t="str">
        <f>IF(SUM(BF69:BG80)=4," ","err")</f>
        <v> </v>
      </c>
      <c r="BH81" s="286"/>
      <c r="BI81" s="285" t="str">
        <f>IF(SUM(BH69:BI80)=4," ","err")</f>
        <v> </v>
      </c>
      <c r="BJ81" s="287">
        <f>IF((SUM(BB69:BB80)+SUM(BD69:BD80)+SUM(BF69:BF80)+SUM(BH69:BH80))&gt;8,1,0)</f>
        <v>0</v>
      </c>
      <c r="BK81" s="284"/>
      <c r="BL81" s="285" t="str">
        <f>IF(SUM(BK69:BL80)=4," ","err")</f>
        <v> </v>
      </c>
      <c r="BM81" s="286"/>
      <c r="BN81" s="285" t="str">
        <f>IF(SUM(BM69:BN80)=4," ","err")</f>
        <v> </v>
      </c>
      <c r="BO81" s="286"/>
      <c r="BP81" s="285" t="str">
        <f>IF(SUM(BO69:BP80)=4," ","err")</f>
        <v> </v>
      </c>
      <c r="BQ81" s="286"/>
      <c r="BR81" s="285" t="str">
        <f>IF(SUM(BQ69:BR80)=4," ","err")</f>
        <v> </v>
      </c>
      <c r="BS81" s="287">
        <f>IF((SUM(BK69:BK80)+SUM(BM69:BM80)+SUM(BO69:BO80)+SUM(BQ69:BQ80))&gt;8,1,0)</f>
        <v>0</v>
      </c>
      <c r="BT81" s="284"/>
      <c r="BU81" s="285" t="str">
        <f>IF(SUM(BT69:BU80)=4," ","err")</f>
        <v> </v>
      </c>
      <c r="BV81" s="286"/>
      <c r="BW81" s="285" t="str">
        <f>IF(SUM(BV69:BW80)=4," ","err")</f>
        <v> </v>
      </c>
      <c r="BX81" s="286"/>
      <c r="BY81" s="285" t="str">
        <f>IF(SUM(BX69:BY80)=4," ","err")</f>
        <v> </v>
      </c>
      <c r="BZ81" s="286"/>
      <c r="CA81" s="285" t="str">
        <f>IF(SUM(BZ69:CA80)=4," ","err")</f>
        <v> </v>
      </c>
      <c r="CB81" s="287">
        <f>IF((SUM(BT69:BT80)+SUM(BV69:BV80)+SUM(BX69:BX80)+SUM(BZ69:BZ80))&gt;8,1,0)</f>
        <v>0</v>
      </c>
      <c r="CC81" s="284"/>
      <c r="CD81" s="285" t="str">
        <f>IF(SUM(CC69:CD80)=4," ","err")</f>
        <v> </v>
      </c>
      <c r="CE81" s="286"/>
      <c r="CF81" s="285" t="str">
        <f>IF(SUM(CE69:CF80)=4," ","err")</f>
        <v> </v>
      </c>
      <c r="CG81" s="286"/>
      <c r="CH81" s="285" t="str">
        <f>IF(SUM(CG69:CH80)=4," ","err")</f>
        <v> </v>
      </c>
      <c r="CI81" s="286"/>
      <c r="CJ81" s="285" t="str">
        <f>IF(SUM(CI69:CJ80)=4," ","err")</f>
        <v> </v>
      </c>
      <c r="CK81" s="287">
        <f>IF((SUM(CC69:CC80)+SUM(CE69:CE80)+SUM(CG69:CG80)+SUM(CI69:CI80))&gt;8,1,0)</f>
        <v>0</v>
      </c>
      <c r="CL81" s="284"/>
      <c r="CM81" s="285" t="str">
        <f>IF(SUM(CL69:CM80)=4," ","err")</f>
        <v> </v>
      </c>
      <c r="CN81" s="286"/>
      <c r="CO81" s="285" t="str">
        <f>IF(SUM(CN69:CO80)=4," ","err")</f>
        <v> </v>
      </c>
      <c r="CP81" s="286"/>
      <c r="CQ81" s="285" t="str">
        <f>IF(SUM(CP69:CQ80)=4," ","err")</f>
        <v> </v>
      </c>
      <c r="CR81" s="286"/>
      <c r="CS81" s="285" t="str">
        <f>IF(SUM(CR69:CS80)=4," ","err")</f>
        <v> </v>
      </c>
      <c r="CT81" s="287">
        <f>IF((SUM(CL69:CL80)+SUM(CN69:CN80)+SUM(CP69:CP80)+SUM(CR69:CR80))&gt;8,1,0)</f>
        <v>0</v>
      </c>
      <c r="CU81" s="284"/>
      <c r="CV81" s="285" t="str">
        <f>IF(SUM(CU69:CV80)=4," ","err")</f>
        <v> </v>
      </c>
      <c r="CW81" s="286"/>
      <c r="CX81" s="285" t="str">
        <f>IF(SUM(CW69:CX80)=4," ","err")</f>
        <v> </v>
      </c>
      <c r="CY81" s="286"/>
      <c r="CZ81" s="285" t="str">
        <f>IF(SUM(CY69:CZ80)=4," ","err")</f>
        <v> </v>
      </c>
      <c r="DA81" s="286"/>
      <c r="DB81" s="285" t="str">
        <f>IF(SUM(DA69:DB80)=4," ","err")</f>
        <v> </v>
      </c>
      <c r="DC81" s="287">
        <f>IF((SUM(CU69:CU80)+SUM(CW69:CW80)+SUM(CY69:CY80)+SUM(DA69:DA80))&gt;8,1,0)</f>
        <v>1</v>
      </c>
      <c r="DD81" s="284"/>
      <c r="DE81" s="285" t="str">
        <f>IF(SUM(DD69:DE80)=4," ","err")</f>
        <v> </v>
      </c>
      <c r="DF81" s="286"/>
      <c r="DG81" s="285" t="str">
        <f>IF(SUM(DF69:DG80)=4," ","err")</f>
        <v> </v>
      </c>
      <c r="DH81" s="286"/>
      <c r="DI81" s="285" t="str">
        <f>IF(SUM(DH69:DI80)=4," ","err")</f>
        <v> </v>
      </c>
      <c r="DJ81" s="286"/>
      <c r="DK81" s="285" t="str">
        <f>IF(SUM(DJ69:DK80)=4," ","err")</f>
        <v> </v>
      </c>
      <c r="DL81" s="287">
        <f>IF((SUM(DD69:DD80)+SUM(DF69:DF80)+SUM(DH69:DH80)+SUM(DJ69:DJ80))&gt;8,1,0)</f>
        <v>1</v>
      </c>
      <c r="DM81" s="284"/>
      <c r="DN81" s="285" t="str">
        <f>IF(SUM(DM69:DN80)=4," ","err")</f>
        <v> </v>
      </c>
      <c r="DO81" s="286"/>
      <c r="DP81" s="285" t="str">
        <f>IF(SUM(DO69:DP80)=4," ","err")</f>
        <v> </v>
      </c>
      <c r="DQ81" s="286"/>
      <c r="DR81" s="285" t="str">
        <f>IF(SUM(DQ69:DR80)=4," ","err")</f>
        <v> </v>
      </c>
      <c r="DS81" s="286"/>
      <c r="DT81" s="285" t="str">
        <f>IF(SUM(DS69:DT80)=4," ","err")</f>
        <v> </v>
      </c>
      <c r="DU81" s="287">
        <f>IF((SUM(DM69:DM80)+SUM(DO69:DO80)+SUM(DQ69:DQ80)+SUM(DS69:DS80))&gt;8,1,0)</f>
        <v>0</v>
      </c>
      <c r="DV81" s="284"/>
      <c r="DW81" s="285" t="str">
        <f>IF(SUM(DV69:DW80)=4," ","err")</f>
        <v> </v>
      </c>
      <c r="DX81" s="286"/>
      <c r="DY81" s="285" t="str">
        <f>IF(SUM(DX69:DY80)=4," ","err")</f>
        <v> </v>
      </c>
      <c r="DZ81" s="286"/>
      <c r="EA81" s="285" t="str">
        <f>IF(SUM(DZ69:EA80)=4," ","err")</f>
        <v> </v>
      </c>
      <c r="EB81" s="286"/>
      <c r="EC81" s="285" t="str">
        <f>IF(SUM(EB69:EC80)=4," ","err")</f>
        <v> </v>
      </c>
      <c r="ED81" s="287">
        <f>IF((SUM(DV69:DV80)+SUM(DX69:DX80)+SUM(DZ69:DZ80)+SUM(EB69:EB80))&gt;8,1,0)</f>
        <v>0</v>
      </c>
      <c r="EE81" s="284"/>
      <c r="EF81" s="285" t="str">
        <f>IF(SUM(EE69:EF80)=4," ","err")</f>
        <v> </v>
      </c>
      <c r="EG81" s="286"/>
      <c r="EH81" s="285" t="str">
        <f>IF(SUM(EG69:EH80)=4," ","err")</f>
        <v> </v>
      </c>
      <c r="EI81" s="286"/>
      <c r="EJ81" s="285" t="str">
        <f>IF(SUM(EI69:EJ80)=4," ","err")</f>
        <v> </v>
      </c>
      <c r="EK81" s="286"/>
      <c r="EL81" s="285" t="str">
        <f>IF(SUM(EK69:EL80)=4," ","err")</f>
        <v> </v>
      </c>
      <c r="EM81" s="287">
        <f>IF((SUM(EE69:EE80)+SUM(EG69:EG80)+SUM(EI69:EI80)+SUM(EK69:EK80))&gt;8,1,0)</f>
        <v>1</v>
      </c>
      <c r="EN81" s="284"/>
      <c r="EO81" s="285" t="str">
        <f>IF(SUM(EN69:EO80)=4," ","err")</f>
        <v>err</v>
      </c>
      <c r="EP81" s="286"/>
      <c r="EQ81" s="285" t="str">
        <f>IF(SUM(EP69:EQ80)=4," ","err")</f>
        <v>err</v>
      </c>
      <c r="ER81" s="286"/>
      <c r="ES81" s="285" t="str">
        <f>IF(SUM(ER69:ES80)=4," ","err")</f>
        <v>err</v>
      </c>
      <c r="ET81" s="286"/>
      <c r="EU81" s="285" t="str">
        <f>IF(SUM(ET69:EU80)=4," ","err")</f>
        <v>err</v>
      </c>
      <c r="EV81" s="287">
        <f>IF((SUM(EN69:EN80)+SUM(EP69:EP80)+SUM(ER69:ER80)+SUM(ET69:ET80))&gt;8,1,0)</f>
        <v>0</v>
      </c>
      <c r="EW81" s="284"/>
      <c r="EX81" s="285" t="str">
        <f>IF(SUM(EW69:EX80)=4," ","err")</f>
        <v>err</v>
      </c>
      <c r="EY81" s="286"/>
      <c r="EZ81" s="285" t="str">
        <f>IF(SUM(EY69:EZ80)=4," ","err")</f>
        <v>err</v>
      </c>
      <c r="FA81" s="286"/>
      <c r="FB81" s="285" t="str">
        <f>IF(SUM(FA69:FB80)=4," ","err")</f>
        <v>err</v>
      </c>
      <c r="FC81" s="286"/>
      <c r="FD81" s="285" t="str">
        <f>IF(SUM(FC69:FD80)=4," ","err")</f>
        <v>err</v>
      </c>
      <c r="FE81" s="287">
        <f>IF((SUM(EW69:EW80)+SUM(EY69:EY80)+SUM(FA69:FA80)+SUM(FC69:FC80))&gt;8,1,0)</f>
        <v>0</v>
      </c>
      <c r="FF81" s="284"/>
      <c r="FG81" s="285" t="str">
        <f>IF(SUM(FF69:FG80)=4," ","err")</f>
        <v>err</v>
      </c>
      <c r="FH81" s="286"/>
      <c r="FI81" s="285" t="str">
        <f>IF(SUM(FH69:FI80)=4," ","err")</f>
        <v>err</v>
      </c>
      <c r="FJ81" s="286"/>
      <c r="FK81" s="285" t="str">
        <f>IF(SUM(FJ69:FK80)=4," ","err")</f>
        <v>err</v>
      </c>
      <c r="FL81" s="286"/>
      <c r="FM81" s="285" t="str">
        <f>IF(SUM(FL69:FM80)=4," ","err")</f>
        <v>err</v>
      </c>
      <c r="FN81" s="287">
        <f>IF((SUM(FF69:FF80)+SUM(FH69:FH80)+SUM(FJ69:FJ80)+SUM(FL69:FL80))&gt;8,1,0)</f>
        <v>0</v>
      </c>
      <c r="FO81" s="284"/>
      <c r="FP81" s="285" t="str">
        <f>IF(SUM(FO69:FP80)=4," ","err")</f>
        <v>err</v>
      </c>
      <c r="FQ81" s="286"/>
      <c r="FR81" s="285" t="str">
        <f>IF(SUM(FQ69:FR80)=4," ","err")</f>
        <v>err</v>
      </c>
      <c r="FS81" s="286"/>
      <c r="FT81" s="285" t="str">
        <f>IF(SUM(FS69:FT80)=4," ","err")</f>
        <v>err</v>
      </c>
      <c r="FU81" s="286"/>
      <c r="FV81" s="285" t="str">
        <f>IF(SUM(FU69:FV80)=4," ","err")</f>
        <v>err</v>
      </c>
      <c r="FW81" s="287">
        <f>IF((SUM(FO69:FO80)+SUM(FQ69:FQ80)+SUM(FS69:FS80)+SUM(FU69:FU80))&gt;8,1,0)</f>
        <v>0</v>
      </c>
    </row>
    <row r="82" ht="15">
      <c r="A82" s="228" t="s">
        <v>324</v>
      </c>
    </row>
    <row r="83" ht="15.75" thickBot="1"/>
    <row r="84" spans="1:179" ht="21" customHeight="1" thickBot="1">
      <c r="A84" s="328" t="s">
        <v>294</v>
      </c>
      <c r="B84" s="291"/>
      <c r="C84" s="292"/>
      <c r="D84" s="320"/>
      <c r="E84" s="293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5"/>
      <c r="R84" s="576"/>
      <c r="S84" s="577"/>
      <c r="T84" s="577"/>
      <c r="U84" s="577"/>
      <c r="V84" s="577"/>
      <c r="W84" s="577"/>
      <c r="X84" s="577"/>
      <c r="Y84" s="577"/>
      <c r="Z84" s="578"/>
      <c r="AA84" s="576"/>
      <c r="AB84" s="577"/>
      <c r="AC84" s="577"/>
      <c r="AD84" s="577"/>
      <c r="AE84" s="577"/>
      <c r="AF84" s="577"/>
      <c r="AG84" s="577"/>
      <c r="AH84" s="577"/>
      <c r="AI84" s="578"/>
      <c r="AJ84" s="576"/>
      <c r="AK84" s="577"/>
      <c r="AL84" s="577"/>
      <c r="AM84" s="577"/>
      <c r="AN84" s="577"/>
      <c r="AO84" s="577"/>
      <c r="AP84" s="577"/>
      <c r="AQ84" s="577"/>
      <c r="AR84" s="578"/>
      <c r="AS84" s="576"/>
      <c r="AT84" s="577"/>
      <c r="AU84" s="577"/>
      <c r="AV84" s="577"/>
      <c r="AW84" s="577"/>
      <c r="AX84" s="577"/>
      <c r="AY84" s="577"/>
      <c r="AZ84" s="577"/>
      <c r="BA84" s="578"/>
      <c r="BB84" s="576"/>
      <c r="BC84" s="577"/>
      <c r="BD84" s="577"/>
      <c r="BE84" s="577"/>
      <c r="BF84" s="577"/>
      <c r="BG84" s="577"/>
      <c r="BH84" s="577"/>
      <c r="BI84" s="577"/>
      <c r="BJ84" s="578"/>
      <c r="BK84" s="576"/>
      <c r="BL84" s="577"/>
      <c r="BM84" s="577"/>
      <c r="BN84" s="577"/>
      <c r="BO84" s="577"/>
      <c r="BP84" s="577"/>
      <c r="BQ84" s="577"/>
      <c r="BR84" s="577"/>
      <c r="BS84" s="578"/>
      <c r="BT84" s="576"/>
      <c r="BU84" s="577"/>
      <c r="BV84" s="577"/>
      <c r="BW84" s="577"/>
      <c r="BX84" s="577"/>
      <c r="BY84" s="577"/>
      <c r="BZ84" s="577"/>
      <c r="CA84" s="577"/>
      <c r="CB84" s="578"/>
      <c r="CC84" s="576"/>
      <c r="CD84" s="577"/>
      <c r="CE84" s="577"/>
      <c r="CF84" s="577"/>
      <c r="CG84" s="577"/>
      <c r="CH84" s="577"/>
      <c r="CI84" s="577"/>
      <c r="CJ84" s="577"/>
      <c r="CK84" s="578"/>
      <c r="CL84" s="576"/>
      <c r="CM84" s="577"/>
      <c r="CN84" s="577"/>
      <c r="CO84" s="577"/>
      <c r="CP84" s="577"/>
      <c r="CQ84" s="577"/>
      <c r="CR84" s="577"/>
      <c r="CS84" s="577"/>
      <c r="CT84" s="578"/>
      <c r="CU84" s="576"/>
      <c r="CV84" s="577"/>
      <c r="CW84" s="577"/>
      <c r="CX84" s="577"/>
      <c r="CY84" s="577"/>
      <c r="CZ84" s="577"/>
      <c r="DA84" s="577"/>
      <c r="DB84" s="577"/>
      <c r="DC84" s="578"/>
      <c r="DD84" s="576"/>
      <c r="DE84" s="577"/>
      <c r="DF84" s="577"/>
      <c r="DG84" s="577"/>
      <c r="DH84" s="577"/>
      <c r="DI84" s="577"/>
      <c r="DJ84" s="577"/>
      <c r="DK84" s="577"/>
      <c r="DL84" s="578"/>
      <c r="DM84" s="576"/>
      <c r="DN84" s="577"/>
      <c r="DO84" s="577"/>
      <c r="DP84" s="577"/>
      <c r="DQ84" s="577"/>
      <c r="DR84" s="577"/>
      <c r="DS84" s="577"/>
      <c r="DT84" s="577"/>
      <c r="DU84" s="578"/>
      <c r="DV84" s="576"/>
      <c r="DW84" s="577"/>
      <c r="DX84" s="577"/>
      <c r="DY84" s="577"/>
      <c r="DZ84" s="577"/>
      <c r="EA84" s="577"/>
      <c r="EB84" s="577"/>
      <c r="EC84" s="577"/>
      <c r="ED84" s="578"/>
      <c r="EE84" s="576"/>
      <c r="EF84" s="577"/>
      <c r="EG84" s="577"/>
      <c r="EH84" s="577"/>
      <c r="EI84" s="577"/>
      <c r="EJ84" s="577"/>
      <c r="EK84" s="577"/>
      <c r="EL84" s="577"/>
      <c r="EM84" s="578"/>
      <c r="EN84" s="576"/>
      <c r="EO84" s="577"/>
      <c r="EP84" s="577"/>
      <c r="EQ84" s="577"/>
      <c r="ER84" s="577"/>
      <c r="ES84" s="577"/>
      <c r="ET84" s="577"/>
      <c r="EU84" s="577"/>
      <c r="EV84" s="578"/>
      <c r="EW84" s="576"/>
      <c r="EX84" s="577"/>
      <c r="EY84" s="577"/>
      <c r="EZ84" s="577"/>
      <c r="FA84" s="577"/>
      <c r="FB84" s="577"/>
      <c r="FC84" s="577"/>
      <c r="FD84" s="577"/>
      <c r="FE84" s="578"/>
      <c r="FF84" s="576"/>
      <c r="FG84" s="577"/>
      <c r="FH84" s="577"/>
      <c r="FI84" s="577"/>
      <c r="FJ84" s="577"/>
      <c r="FK84" s="577"/>
      <c r="FL84" s="577"/>
      <c r="FM84" s="577"/>
      <c r="FN84" s="578"/>
      <c r="FO84" s="576"/>
      <c r="FP84" s="577"/>
      <c r="FQ84" s="577"/>
      <c r="FR84" s="577"/>
      <c r="FS84" s="577"/>
      <c r="FT84" s="577"/>
      <c r="FU84" s="577"/>
      <c r="FV84" s="577"/>
      <c r="FW84" s="578"/>
    </row>
    <row r="85" spans="1:179" ht="15.75">
      <c r="A85" s="256" t="s">
        <v>292</v>
      </c>
      <c r="B85" s="314">
        <f aca="true" t="shared" si="81" ref="B85:B90">14*1.5</f>
        <v>21</v>
      </c>
      <c r="C85" s="244">
        <f aca="true" t="shared" si="82" ref="C85:C92">+N85+O85</f>
        <v>50</v>
      </c>
      <c r="D85" s="311">
        <v>0</v>
      </c>
      <c r="E85" s="317" t="str">
        <f aca="true" t="shared" si="83" ref="E85:E90">+IF(D85&lt;=0,"QUALIFIED","INELIGIBLE")</f>
        <v>QUALIFIED</v>
      </c>
      <c r="F85" s="252">
        <f>+R85+AA85+AJ85+AS85+BB85+BK85+BT85+CC85+CL85+CU85+DD85+DM85+DV85+EE85+EN85+EW85+FF85+FO85</f>
        <v>7</v>
      </c>
      <c r="G85" s="252">
        <f aca="true" t="shared" si="84" ref="G85:G96">+S85+AB85+AK85+AT85+BC85+BL85+BU85+CD85+CM85+CV85+DE85+DN85+DW85+EF85+EO85+EX85+FG85+FP85</f>
        <v>6</v>
      </c>
      <c r="H85" s="252">
        <f aca="true" t="shared" si="85" ref="H85:H96">+T85+AC85+AL85+AU85+BD85+BM85+BV85+CE85+CN85+CW85+DF85+DO85+DX85+EG85+EP85+EY85+FH85+FQ85</f>
        <v>8</v>
      </c>
      <c r="I85" s="252">
        <f aca="true" t="shared" si="86" ref="I85:I96">+U85+AD85+AM85+AV85+BE85+BN85+BW85+CF85+CO85+CX85+DG85+DP85+DY85+EH85+EQ85+EZ85+FI85+FR85</f>
        <v>5</v>
      </c>
      <c r="J85" s="252">
        <f aca="true" t="shared" si="87" ref="J85:J96">+V85+AE85+AN85+AW85+BF85+BO85+BX85+CG85+CP85+CY85+DH85+DQ85+DZ85+EI85+ER85+FA85+FJ85+FS85</f>
        <v>6</v>
      </c>
      <c r="K85" s="252">
        <f aca="true" t="shared" si="88" ref="K85:K96">+W85+AF85+AO85+AX85+BG85+BP85+BY85+CH85+CQ85+CZ85+DI85+DR85+EA85+EJ85+ES85+FB85+FK85+FT85</f>
        <v>7</v>
      </c>
      <c r="L85" s="252">
        <f aca="true" t="shared" si="89" ref="L85:L96">+X85+AG85+AP85+AY85+BH85+BQ85+BZ85+CI85+CR85+DA85+DJ85+DS85+EB85+EK85+ET85+FC85+FL85+FU85</f>
        <v>7</v>
      </c>
      <c r="M85" s="258">
        <f aca="true" t="shared" si="90" ref="M85:M96">+Y85+AH85+AQ85+AZ85+BI85+BR85+CA85+CJ85+CS85+DB85+DK85+DT85+EC85+EL85+EU85+FD85+FM85+FV85</f>
        <v>4</v>
      </c>
      <c r="N85" s="251">
        <f>+F85+H85+J85+L85</f>
        <v>28</v>
      </c>
      <c r="O85" s="252">
        <f>+G85+I85+K85+M85</f>
        <v>22</v>
      </c>
      <c r="P85" s="261">
        <f>+Z85+AI85+AR85+BA85+BJ85+BS85+CB85+CK85+CT85+DC85+DL85+DU85+ED85+EM85+EV85+FE85+FN85+FW85</f>
        <v>62</v>
      </c>
      <c r="Q85" s="298">
        <f>+SUM(N85*2+P85)/(N85+O85)</f>
        <v>2.36</v>
      </c>
      <c r="R85" s="274">
        <v>0</v>
      </c>
      <c r="S85" s="248">
        <v>1</v>
      </c>
      <c r="T85" s="274">
        <v>1</v>
      </c>
      <c r="U85" s="248">
        <v>0</v>
      </c>
      <c r="V85" s="274">
        <v>1</v>
      </c>
      <c r="W85" s="248">
        <v>0</v>
      </c>
      <c r="X85" s="274">
        <v>0</v>
      </c>
      <c r="Y85" s="275">
        <v>1</v>
      </c>
      <c r="Z85" s="281">
        <v>4</v>
      </c>
      <c r="AA85" s="273"/>
      <c r="AB85" s="248"/>
      <c r="AC85" s="274"/>
      <c r="AD85" s="248"/>
      <c r="AE85" s="274"/>
      <c r="AF85" s="248"/>
      <c r="AG85" s="274"/>
      <c r="AH85" s="275"/>
      <c r="AI85" s="281"/>
      <c r="AJ85" s="273">
        <v>0</v>
      </c>
      <c r="AK85" s="248">
        <v>1</v>
      </c>
      <c r="AL85" s="274">
        <v>1</v>
      </c>
      <c r="AM85" s="248">
        <v>0</v>
      </c>
      <c r="AN85" s="274">
        <v>0</v>
      </c>
      <c r="AO85" s="248">
        <v>1</v>
      </c>
      <c r="AP85" s="274">
        <v>0</v>
      </c>
      <c r="AQ85" s="275">
        <v>1</v>
      </c>
      <c r="AR85" s="281">
        <v>7</v>
      </c>
      <c r="AS85" s="273">
        <v>1</v>
      </c>
      <c r="AT85" s="248">
        <v>0</v>
      </c>
      <c r="AU85" s="274">
        <v>0</v>
      </c>
      <c r="AV85" s="248">
        <v>1</v>
      </c>
      <c r="AW85" s="274">
        <v>1</v>
      </c>
      <c r="AX85" s="248">
        <v>0</v>
      </c>
      <c r="AY85" s="274">
        <v>1</v>
      </c>
      <c r="AZ85" s="275">
        <v>0</v>
      </c>
      <c r="BA85" s="281">
        <v>6</v>
      </c>
      <c r="BB85" s="273">
        <v>1</v>
      </c>
      <c r="BC85" s="248">
        <v>0</v>
      </c>
      <c r="BD85" s="274">
        <v>1</v>
      </c>
      <c r="BE85" s="248">
        <v>0</v>
      </c>
      <c r="BF85" s="274">
        <v>0</v>
      </c>
      <c r="BG85" s="248">
        <v>1</v>
      </c>
      <c r="BH85" s="274">
        <v>1</v>
      </c>
      <c r="BI85" s="275">
        <v>0</v>
      </c>
      <c r="BJ85" s="281">
        <v>5</v>
      </c>
      <c r="BK85" s="273">
        <v>0</v>
      </c>
      <c r="BL85" s="248">
        <v>1</v>
      </c>
      <c r="BM85" s="274">
        <v>0</v>
      </c>
      <c r="BN85" s="248">
        <v>1</v>
      </c>
      <c r="BO85" s="274">
        <v>0</v>
      </c>
      <c r="BP85" s="248">
        <v>1</v>
      </c>
      <c r="BQ85" s="274">
        <v>0</v>
      </c>
      <c r="BR85" s="275">
        <v>0</v>
      </c>
      <c r="BS85" s="281">
        <v>3</v>
      </c>
      <c r="BT85" s="273">
        <v>1</v>
      </c>
      <c r="BU85" s="248">
        <v>0</v>
      </c>
      <c r="BV85" s="274">
        <v>0</v>
      </c>
      <c r="BW85" s="248">
        <v>1</v>
      </c>
      <c r="BX85" s="274">
        <v>0</v>
      </c>
      <c r="BY85" s="248">
        <v>1</v>
      </c>
      <c r="BZ85" s="274">
        <v>0</v>
      </c>
      <c r="CA85" s="275">
        <v>1</v>
      </c>
      <c r="CB85" s="281">
        <v>3</v>
      </c>
      <c r="CC85" s="273">
        <v>1</v>
      </c>
      <c r="CD85" s="248">
        <v>0</v>
      </c>
      <c r="CE85" s="274">
        <v>0</v>
      </c>
      <c r="CF85" s="248">
        <v>1</v>
      </c>
      <c r="CG85" s="274">
        <v>0</v>
      </c>
      <c r="CH85" s="248">
        <v>1</v>
      </c>
      <c r="CI85" s="274">
        <v>1</v>
      </c>
      <c r="CJ85" s="275">
        <v>0</v>
      </c>
      <c r="CK85" s="281">
        <v>6</v>
      </c>
      <c r="CL85" s="273">
        <v>1</v>
      </c>
      <c r="CM85" s="248">
        <v>0</v>
      </c>
      <c r="CN85" s="274">
        <v>0</v>
      </c>
      <c r="CO85" s="248">
        <v>1</v>
      </c>
      <c r="CP85" s="274">
        <v>0</v>
      </c>
      <c r="CQ85" s="248">
        <v>1</v>
      </c>
      <c r="CR85" s="274">
        <v>0</v>
      </c>
      <c r="CS85" s="275">
        <v>0</v>
      </c>
      <c r="CT85" s="281">
        <v>1</v>
      </c>
      <c r="CU85" s="273">
        <v>0</v>
      </c>
      <c r="CV85" s="248">
        <v>1</v>
      </c>
      <c r="CW85" s="274">
        <v>1</v>
      </c>
      <c r="CX85" s="248">
        <v>0</v>
      </c>
      <c r="CY85" s="274">
        <v>1</v>
      </c>
      <c r="CZ85" s="248">
        <v>0</v>
      </c>
      <c r="DA85" s="274">
        <v>1</v>
      </c>
      <c r="DB85" s="275">
        <v>0</v>
      </c>
      <c r="DC85" s="281">
        <v>3</v>
      </c>
      <c r="DD85" s="273">
        <v>1</v>
      </c>
      <c r="DE85" s="248">
        <v>0</v>
      </c>
      <c r="DF85" s="274">
        <v>1</v>
      </c>
      <c r="DG85" s="248">
        <v>0</v>
      </c>
      <c r="DH85" s="274">
        <v>0</v>
      </c>
      <c r="DI85" s="248">
        <v>1</v>
      </c>
      <c r="DJ85" s="274">
        <v>1</v>
      </c>
      <c r="DK85" s="275">
        <v>0</v>
      </c>
      <c r="DL85" s="281">
        <v>7</v>
      </c>
      <c r="DM85" s="273">
        <v>0</v>
      </c>
      <c r="DN85" s="248">
        <v>1</v>
      </c>
      <c r="DO85" s="274">
        <v>1</v>
      </c>
      <c r="DP85" s="248">
        <v>0</v>
      </c>
      <c r="DQ85" s="274">
        <v>1</v>
      </c>
      <c r="DR85" s="248">
        <v>0</v>
      </c>
      <c r="DS85" s="274">
        <v>1</v>
      </c>
      <c r="DT85" s="275">
        <v>0</v>
      </c>
      <c r="DU85" s="281">
        <v>4</v>
      </c>
      <c r="DV85" s="273">
        <v>1</v>
      </c>
      <c r="DW85" s="248">
        <v>0</v>
      </c>
      <c r="DX85" s="274">
        <v>1</v>
      </c>
      <c r="DY85" s="248">
        <v>0</v>
      </c>
      <c r="DZ85" s="274">
        <v>1</v>
      </c>
      <c r="EA85" s="248">
        <v>0</v>
      </c>
      <c r="EB85" s="274">
        <v>1</v>
      </c>
      <c r="EC85" s="275">
        <v>0</v>
      </c>
      <c r="ED85" s="281">
        <v>6</v>
      </c>
      <c r="EE85" s="273">
        <v>0</v>
      </c>
      <c r="EF85" s="248">
        <v>1</v>
      </c>
      <c r="EG85" s="274">
        <v>1</v>
      </c>
      <c r="EH85" s="248">
        <v>0</v>
      </c>
      <c r="EI85" s="274">
        <v>1</v>
      </c>
      <c r="EJ85" s="248">
        <v>0</v>
      </c>
      <c r="EK85" s="274">
        <v>0</v>
      </c>
      <c r="EL85" s="275">
        <v>1</v>
      </c>
      <c r="EM85" s="281">
        <v>7</v>
      </c>
      <c r="EN85" s="273"/>
      <c r="EO85" s="248"/>
      <c r="EP85" s="274"/>
      <c r="EQ85" s="248"/>
      <c r="ER85" s="274"/>
      <c r="ES85" s="248"/>
      <c r="ET85" s="274"/>
      <c r="EU85" s="275"/>
      <c r="EV85" s="281"/>
      <c r="EW85" s="273"/>
      <c r="EX85" s="248"/>
      <c r="EY85" s="274"/>
      <c r="EZ85" s="248"/>
      <c r="FA85" s="274"/>
      <c r="FB85" s="248"/>
      <c r="FC85" s="274"/>
      <c r="FD85" s="275"/>
      <c r="FE85" s="281"/>
      <c r="FF85" s="273"/>
      <c r="FG85" s="248"/>
      <c r="FH85" s="274"/>
      <c r="FI85" s="248"/>
      <c r="FJ85" s="274"/>
      <c r="FK85" s="248"/>
      <c r="FL85" s="274"/>
      <c r="FM85" s="275"/>
      <c r="FN85" s="281"/>
      <c r="FO85" s="273"/>
      <c r="FP85" s="248"/>
      <c r="FQ85" s="274"/>
      <c r="FR85" s="248"/>
      <c r="FS85" s="274"/>
      <c r="FT85" s="248"/>
      <c r="FU85" s="274"/>
      <c r="FV85" s="275"/>
      <c r="FW85" s="281"/>
    </row>
    <row r="86" spans="1:179" ht="15.75">
      <c r="A86" s="245" t="s">
        <v>356</v>
      </c>
      <c r="B86" s="315">
        <f t="shared" si="81"/>
        <v>21</v>
      </c>
      <c r="C86" s="242">
        <f t="shared" si="82"/>
        <v>29</v>
      </c>
      <c r="D86" s="312">
        <v>0</v>
      </c>
      <c r="E86" s="318" t="str">
        <f t="shared" si="83"/>
        <v>QUALIFIED</v>
      </c>
      <c r="F86" s="250">
        <f aca="true" t="shared" si="91" ref="F86:F96">+R86+AA86+AJ86+AS86+BB86+BK86+BT86+CC86+CL86+CU86+DD86+DM86+DV86+EE86+EN86+EW86+FF86+FO86</f>
        <v>2</v>
      </c>
      <c r="G86" s="250">
        <f t="shared" si="84"/>
        <v>2</v>
      </c>
      <c r="H86" s="250">
        <f t="shared" si="85"/>
        <v>2</v>
      </c>
      <c r="I86" s="250">
        <f t="shared" si="86"/>
        <v>7</v>
      </c>
      <c r="J86" s="250">
        <f t="shared" si="87"/>
        <v>3</v>
      </c>
      <c r="K86" s="250">
        <f t="shared" si="88"/>
        <v>4</v>
      </c>
      <c r="L86" s="250">
        <f t="shared" si="89"/>
        <v>3</v>
      </c>
      <c r="M86" s="259">
        <f t="shared" si="90"/>
        <v>6</v>
      </c>
      <c r="N86" s="253">
        <f aca="true" t="shared" si="92" ref="N86:N94">+F86+H86+J86+L86</f>
        <v>10</v>
      </c>
      <c r="O86" s="250">
        <f aca="true" t="shared" si="93" ref="O86:O94">+G86+I86+K86+M86</f>
        <v>19</v>
      </c>
      <c r="P86" s="262">
        <f aca="true" t="shared" si="94" ref="P86:P92">+Z86+AI86+AR86+BA86+BJ86+BS86+CB86+CK86+CT86+DC86+DL86+DU86+ED86+EM86+EV86+FE86+FN86+FW86</f>
        <v>6</v>
      </c>
      <c r="Q86" s="299">
        <f aca="true" t="shared" si="95" ref="Q86:Q92">+SUM(N86*2+P86)/(N86+O86)</f>
        <v>0.896551724137931</v>
      </c>
      <c r="R86" s="267">
        <v>0</v>
      </c>
      <c r="S86" s="243">
        <v>0</v>
      </c>
      <c r="T86" s="267">
        <v>0</v>
      </c>
      <c r="U86" s="243">
        <v>1</v>
      </c>
      <c r="V86" s="267">
        <v>1</v>
      </c>
      <c r="W86" s="243">
        <v>0</v>
      </c>
      <c r="X86" s="267">
        <v>0</v>
      </c>
      <c r="Y86" s="277">
        <v>1</v>
      </c>
      <c r="Z86" s="282">
        <v>2</v>
      </c>
      <c r="AA86" s="276">
        <v>1</v>
      </c>
      <c r="AB86" s="243">
        <v>0</v>
      </c>
      <c r="AC86" s="267">
        <v>1</v>
      </c>
      <c r="AD86" s="243">
        <v>0</v>
      </c>
      <c r="AE86" s="267">
        <v>1</v>
      </c>
      <c r="AF86" s="243">
        <v>0</v>
      </c>
      <c r="AG86" s="267">
        <v>1</v>
      </c>
      <c r="AH86" s="277">
        <v>0</v>
      </c>
      <c r="AI86" s="282">
        <v>0</v>
      </c>
      <c r="AJ86" s="276">
        <v>0</v>
      </c>
      <c r="AK86" s="243">
        <v>1</v>
      </c>
      <c r="AL86" s="267">
        <v>0</v>
      </c>
      <c r="AM86" s="243">
        <v>1</v>
      </c>
      <c r="AN86" s="267">
        <v>0</v>
      </c>
      <c r="AO86" s="243">
        <v>0</v>
      </c>
      <c r="AP86" s="267">
        <v>0</v>
      </c>
      <c r="AQ86" s="277">
        <v>1</v>
      </c>
      <c r="AR86" s="282">
        <v>1</v>
      </c>
      <c r="AS86" s="276"/>
      <c r="AT86" s="243"/>
      <c r="AU86" s="267"/>
      <c r="AV86" s="243"/>
      <c r="AW86" s="267"/>
      <c r="AX86" s="243"/>
      <c r="AY86" s="267"/>
      <c r="AZ86" s="277"/>
      <c r="BA86" s="282"/>
      <c r="BB86" s="276">
        <v>1</v>
      </c>
      <c r="BC86" s="243">
        <v>0</v>
      </c>
      <c r="BD86" s="267">
        <v>0</v>
      </c>
      <c r="BE86" s="243">
        <v>1</v>
      </c>
      <c r="BF86" s="267">
        <v>0</v>
      </c>
      <c r="BG86" s="243">
        <v>1</v>
      </c>
      <c r="BH86" s="267">
        <v>0</v>
      </c>
      <c r="BI86" s="277">
        <v>1</v>
      </c>
      <c r="BJ86" s="282">
        <v>0</v>
      </c>
      <c r="BK86" s="276">
        <v>0</v>
      </c>
      <c r="BL86" s="243">
        <v>0</v>
      </c>
      <c r="BM86" s="267">
        <v>0</v>
      </c>
      <c r="BN86" s="243">
        <v>0</v>
      </c>
      <c r="BO86" s="267">
        <v>0</v>
      </c>
      <c r="BP86" s="243">
        <v>1</v>
      </c>
      <c r="BQ86" s="267">
        <v>0</v>
      </c>
      <c r="BR86" s="277">
        <v>1</v>
      </c>
      <c r="BS86" s="282">
        <v>1</v>
      </c>
      <c r="BT86" s="276">
        <v>0</v>
      </c>
      <c r="BU86" s="243">
        <v>0</v>
      </c>
      <c r="BV86" s="267">
        <v>1</v>
      </c>
      <c r="BW86" s="243">
        <v>0</v>
      </c>
      <c r="BX86" s="267">
        <v>0</v>
      </c>
      <c r="BY86" s="243">
        <v>0</v>
      </c>
      <c r="BZ86" s="267">
        <v>0</v>
      </c>
      <c r="CA86" s="277">
        <v>1</v>
      </c>
      <c r="CB86" s="282">
        <v>0</v>
      </c>
      <c r="CC86" s="276">
        <v>0</v>
      </c>
      <c r="CD86" s="243">
        <v>0</v>
      </c>
      <c r="CE86" s="267">
        <v>0</v>
      </c>
      <c r="CF86" s="243">
        <v>1</v>
      </c>
      <c r="CG86" s="267">
        <v>0</v>
      </c>
      <c r="CH86" s="243">
        <v>0</v>
      </c>
      <c r="CI86" s="267">
        <v>0</v>
      </c>
      <c r="CJ86" s="277">
        <v>0</v>
      </c>
      <c r="CK86" s="282">
        <v>0</v>
      </c>
      <c r="CL86" s="276"/>
      <c r="CM86" s="243"/>
      <c r="CN86" s="267"/>
      <c r="CO86" s="243"/>
      <c r="CP86" s="267"/>
      <c r="CQ86" s="243"/>
      <c r="CR86" s="267"/>
      <c r="CS86" s="277"/>
      <c r="CT86" s="282"/>
      <c r="CU86" s="276">
        <v>0</v>
      </c>
      <c r="CV86" s="243">
        <v>1</v>
      </c>
      <c r="CW86" s="267">
        <v>0</v>
      </c>
      <c r="CX86" s="243">
        <v>0</v>
      </c>
      <c r="CY86" s="267">
        <v>1</v>
      </c>
      <c r="CZ86" s="243">
        <v>0</v>
      </c>
      <c r="DA86" s="267">
        <v>1</v>
      </c>
      <c r="DB86" s="277">
        <v>0</v>
      </c>
      <c r="DC86" s="282">
        <v>0</v>
      </c>
      <c r="DD86" s="276">
        <v>0</v>
      </c>
      <c r="DE86" s="243">
        <v>0</v>
      </c>
      <c r="DF86" s="267">
        <v>0</v>
      </c>
      <c r="DG86" s="243">
        <v>1</v>
      </c>
      <c r="DH86" s="267">
        <v>0</v>
      </c>
      <c r="DI86" s="243">
        <v>1</v>
      </c>
      <c r="DJ86" s="267">
        <v>1</v>
      </c>
      <c r="DK86" s="277">
        <v>0</v>
      </c>
      <c r="DL86" s="282">
        <v>1</v>
      </c>
      <c r="DM86" s="276"/>
      <c r="DN86" s="243"/>
      <c r="DO86" s="267"/>
      <c r="DP86" s="243"/>
      <c r="DQ86" s="267"/>
      <c r="DR86" s="243"/>
      <c r="DS86" s="267"/>
      <c r="DT86" s="277"/>
      <c r="DU86" s="282"/>
      <c r="DV86" s="276">
        <v>0</v>
      </c>
      <c r="DW86" s="243">
        <v>0</v>
      </c>
      <c r="DX86" s="267">
        <v>0</v>
      </c>
      <c r="DY86" s="243">
        <v>1</v>
      </c>
      <c r="DZ86" s="267">
        <v>0</v>
      </c>
      <c r="EA86" s="243">
        <v>0</v>
      </c>
      <c r="EB86" s="267">
        <v>0</v>
      </c>
      <c r="EC86" s="277">
        <v>0</v>
      </c>
      <c r="ED86" s="282">
        <v>0</v>
      </c>
      <c r="EE86" s="276">
        <v>0</v>
      </c>
      <c r="EF86" s="243">
        <v>0</v>
      </c>
      <c r="EG86" s="267">
        <v>0</v>
      </c>
      <c r="EH86" s="243">
        <v>1</v>
      </c>
      <c r="EI86" s="267">
        <v>0</v>
      </c>
      <c r="EJ86" s="243">
        <v>1</v>
      </c>
      <c r="EK86" s="267">
        <v>0</v>
      </c>
      <c r="EL86" s="277">
        <v>1</v>
      </c>
      <c r="EM86" s="282">
        <v>1</v>
      </c>
      <c r="EN86" s="276"/>
      <c r="EO86" s="243"/>
      <c r="EP86" s="267"/>
      <c r="EQ86" s="243"/>
      <c r="ER86" s="267"/>
      <c r="ES86" s="243"/>
      <c r="ET86" s="267"/>
      <c r="EU86" s="277"/>
      <c r="EV86" s="282"/>
      <c r="EW86" s="276"/>
      <c r="EX86" s="243"/>
      <c r="EY86" s="267"/>
      <c r="EZ86" s="243"/>
      <c r="FA86" s="267"/>
      <c r="FB86" s="243"/>
      <c r="FC86" s="267"/>
      <c r="FD86" s="277"/>
      <c r="FE86" s="282"/>
      <c r="FF86" s="276"/>
      <c r="FG86" s="243"/>
      <c r="FH86" s="267"/>
      <c r="FI86" s="243"/>
      <c r="FJ86" s="267"/>
      <c r="FK86" s="243"/>
      <c r="FL86" s="267"/>
      <c r="FM86" s="277"/>
      <c r="FN86" s="282"/>
      <c r="FO86" s="276"/>
      <c r="FP86" s="243"/>
      <c r="FQ86" s="267"/>
      <c r="FR86" s="243"/>
      <c r="FS86" s="267"/>
      <c r="FT86" s="243"/>
      <c r="FU86" s="267"/>
      <c r="FV86" s="277"/>
      <c r="FW86" s="282"/>
    </row>
    <row r="87" spans="1:179" ht="15.75">
      <c r="A87" s="245" t="s">
        <v>312</v>
      </c>
      <c r="B87" s="315">
        <f t="shared" si="81"/>
        <v>21</v>
      </c>
      <c r="C87" s="242">
        <f t="shared" si="82"/>
        <v>29</v>
      </c>
      <c r="D87" s="312">
        <v>0</v>
      </c>
      <c r="E87" s="318" t="str">
        <f t="shared" si="83"/>
        <v>QUALIFIED</v>
      </c>
      <c r="F87" s="250">
        <f t="shared" si="91"/>
        <v>3</v>
      </c>
      <c r="G87" s="250">
        <f t="shared" si="84"/>
        <v>5</v>
      </c>
      <c r="H87" s="250">
        <f t="shared" si="85"/>
        <v>6</v>
      </c>
      <c r="I87" s="250">
        <f t="shared" si="86"/>
        <v>2</v>
      </c>
      <c r="J87" s="250">
        <f t="shared" si="87"/>
        <v>2</v>
      </c>
      <c r="K87" s="250">
        <f t="shared" si="88"/>
        <v>5</v>
      </c>
      <c r="L87" s="250">
        <f t="shared" si="89"/>
        <v>4</v>
      </c>
      <c r="M87" s="259">
        <f t="shared" si="90"/>
        <v>2</v>
      </c>
      <c r="N87" s="253">
        <f t="shared" si="92"/>
        <v>15</v>
      </c>
      <c r="O87" s="250">
        <f t="shared" si="93"/>
        <v>14</v>
      </c>
      <c r="P87" s="262">
        <f t="shared" si="94"/>
        <v>41</v>
      </c>
      <c r="Q87" s="299">
        <f t="shared" si="95"/>
        <v>2.4482758620689653</v>
      </c>
      <c r="R87" s="267"/>
      <c r="S87" s="243"/>
      <c r="T87" s="267"/>
      <c r="U87" s="243"/>
      <c r="V87" s="267"/>
      <c r="W87" s="243"/>
      <c r="X87" s="267"/>
      <c r="Y87" s="277"/>
      <c r="Z87" s="282"/>
      <c r="AA87" s="276"/>
      <c r="AB87" s="243"/>
      <c r="AC87" s="267"/>
      <c r="AD87" s="243"/>
      <c r="AE87" s="267"/>
      <c r="AF87" s="243"/>
      <c r="AG87" s="267"/>
      <c r="AH87" s="277"/>
      <c r="AI87" s="282"/>
      <c r="AJ87" s="276">
        <v>0</v>
      </c>
      <c r="AK87" s="243">
        <v>1</v>
      </c>
      <c r="AL87" s="267">
        <v>0</v>
      </c>
      <c r="AM87" s="243">
        <v>1</v>
      </c>
      <c r="AN87" s="267">
        <v>1</v>
      </c>
      <c r="AO87" s="243">
        <v>0</v>
      </c>
      <c r="AP87" s="267">
        <v>0</v>
      </c>
      <c r="AQ87" s="277">
        <v>1</v>
      </c>
      <c r="AR87" s="282">
        <v>3</v>
      </c>
      <c r="AS87" s="276"/>
      <c r="AT87" s="243"/>
      <c r="AU87" s="267"/>
      <c r="AV87" s="243"/>
      <c r="AW87" s="267"/>
      <c r="AX87" s="243"/>
      <c r="AY87" s="267"/>
      <c r="AZ87" s="277"/>
      <c r="BA87" s="282"/>
      <c r="BB87" s="276"/>
      <c r="BC87" s="243"/>
      <c r="BD87" s="267"/>
      <c r="BE87" s="243"/>
      <c r="BF87" s="267"/>
      <c r="BG87" s="243"/>
      <c r="BH87" s="267"/>
      <c r="BI87" s="277"/>
      <c r="BJ87" s="282"/>
      <c r="BK87" s="276">
        <v>1</v>
      </c>
      <c r="BL87" s="243">
        <v>0</v>
      </c>
      <c r="BM87" s="267">
        <v>1</v>
      </c>
      <c r="BN87" s="243">
        <v>0</v>
      </c>
      <c r="BO87" s="267">
        <v>0</v>
      </c>
      <c r="BP87" s="243">
        <v>1</v>
      </c>
      <c r="BQ87" s="267">
        <v>1</v>
      </c>
      <c r="BR87" s="277">
        <v>0</v>
      </c>
      <c r="BS87" s="282">
        <v>3</v>
      </c>
      <c r="BT87" s="276">
        <v>0</v>
      </c>
      <c r="BU87" s="243">
        <v>1</v>
      </c>
      <c r="BV87" s="267">
        <v>1</v>
      </c>
      <c r="BW87" s="243">
        <v>0</v>
      </c>
      <c r="BX87" s="267">
        <v>0</v>
      </c>
      <c r="BY87" s="243">
        <v>1</v>
      </c>
      <c r="BZ87" s="267">
        <v>0</v>
      </c>
      <c r="CA87" s="277">
        <v>0</v>
      </c>
      <c r="CB87" s="282">
        <v>7</v>
      </c>
      <c r="CC87" s="276">
        <v>0</v>
      </c>
      <c r="CD87" s="243">
        <v>1</v>
      </c>
      <c r="CE87" s="267">
        <v>1</v>
      </c>
      <c r="CF87" s="243">
        <v>0</v>
      </c>
      <c r="CG87" s="267">
        <v>0</v>
      </c>
      <c r="CH87" s="243">
        <v>1</v>
      </c>
      <c r="CI87" s="267">
        <v>1</v>
      </c>
      <c r="CJ87" s="277">
        <v>0</v>
      </c>
      <c r="CK87" s="282">
        <v>5</v>
      </c>
      <c r="CL87" s="276">
        <v>0</v>
      </c>
      <c r="CM87" s="243">
        <v>1</v>
      </c>
      <c r="CN87" s="267">
        <v>1</v>
      </c>
      <c r="CO87" s="243">
        <v>0</v>
      </c>
      <c r="CP87" s="267">
        <v>0</v>
      </c>
      <c r="CQ87" s="243">
        <v>1</v>
      </c>
      <c r="CR87" s="267">
        <v>0</v>
      </c>
      <c r="CS87" s="277">
        <v>1</v>
      </c>
      <c r="CT87" s="282">
        <v>9</v>
      </c>
      <c r="CU87" s="276">
        <v>1</v>
      </c>
      <c r="CV87" s="243">
        <v>0</v>
      </c>
      <c r="CW87" s="267">
        <v>1</v>
      </c>
      <c r="CX87" s="243">
        <v>0</v>
      </c>
      <c r="CY87" s="267">
        <v>0</v>
      </c>
      <c r="CZ87" s="243">
        <v>1</v>
      </c>
      <c r="DA87" s="267">
        <v>1</v>
      </c>
      <c r="DB87" s="277">
        <v>0</v>
      </c>
      <c r="DC87" s="282">
        <v>9</v>
      </c>
      <c r="DD87" s="276">
        <v>0</v>
      </c>
      <c r="DE87" s="243">
        <v>1</v>
      </c>
      <c r="DF87" s="267">
        <v>0</v>
      </c>
      <c r="DG87" s="243">
        <v>1</v>
      </c>
      <c r="DH87" s="267">
        <v>0</v>
      </c>
      <c r="DI87" s="243">
        <v>0</v>
      </c>
      <c r="DJ87" s="267">
        <v>0</v>
      </c>
      <c r="DK87" s="277">
        <v>0</v>
      </c>
      <c r="DL87" s="282">
        <v>2</v>
      </c>
      <c r="DM87" s="276">
        <v>1</v>
      </c>
      <c r="DN87" s="243">
        <v>0</v>
      </c>
      <c r="DO87" s="267">
        <v>1</v>
      </c>
      <c r="DP87" s="243">
        <v>0</v>
      </c>
      <c r="DQ87" s="267">
        <v>1</v>
      </c>
      <c r="DR87" s="243">
        <v>0</v>
      </c>
      <c r="DS87" s="267">
        <v>1</v>
      </c>
      <c r="DT87" s="277">
        <v>0</v>
      </c>
      <c r="DU87" s="282">
        <v>3</v>
      </c>
      <c r="DV87" s="276"/>
      <c r="DW87" s="243"/>
      <c r="DX87" s="267"/>
      <c r="DY87" s="243"/>
      <c r="DZ87" s="267"/>
      <c r="EA87" s="243"/>
      <c r="EB87" s="267"/>
      <c r="EC87" s="277"/>
      <c r="ED87" s="282"/>
      <c r="EE87" s="276"/>
      <c r="EF87" s="243"/>
      <c r="EG87" s="267"/>
      <c r="EH87" s="243"/>
      <c r="EI87" s="267"/>
      <c r="EJ87" s="243"/>
      <c r="EK87" s="267"/>
      <c r="EL87" s="277"/>
      <c r="EM87" s="282"/>
      <c r="EN87" s="276"/>
      <c r="EO87" s="243"/>
      <c r="EP87" s="267"/>
      <c r="EQ87" s="243"/>
      <c r="ER87" s="267"/>
      <c r="ES87" s="243"/>
      <c r="ET87" s="267"/>
      <c r="EU87" s="277"/>
      <c r="EV87" s="282"/>
      <c r="EW87" s="276"/>
      <c r="EX87" s="243"/>
      <c r="EY87" s="267"/>
      <c r="EZ87" s="243"/>
      <c r="FA87" s="267"/>
      <c r="FB87" s="243"/>
      <c r="FC87" s="267"/>
      <c r="FD87" s="277"/>
      <c r="FE87" s="282"/>
      <c r="FF87" s="276"/>
      <c r="FG87" s="243"/>
      <c r="FH87" s="267"/>
      <c r="FI87" s="243"/>
      <c r="FJ87" s="267"/>
      <c r="FK87" s="243"/>
      <c r="FL87" s="267"/>
      <c r="FM87" s="277"/>
      <c r="FN87" s="282"/>
      <c r="FO87" s="276"/>
      <c r="FP87" s="243"/>
      <c r="FQ87" s="267"/>
      <c r="FR87" s="243"/>
      <c r="FS87" s="267"/>
      <c r="FT87" s="243"/>
      <c r="FU87" s="267"/>
      <c r="FV87" s="277"/>
      <c r="FW87" s="282"/>
    </row>
    <row r="88" spans="1:179" ht="15.75">
      <c r="A88" s="245" t="s">
        <v>357</v>
      </c>
      <c r="B88" s="315">
        <f t="shared" si="81"/>
        <v>21</v>
      </c>
      <c r="C88" s="242">
        <f t="shared" si="82"/>
        <v>39</v>
      </c>
      <c r="D88" s="312">
        <v>0</v>
      </c>
      <c r="E88" s="318" t="str">
        <f t="shared" si="83"/>
        <v>QUALIFIED</v>
      </c>
      <c r="F88" s="250">
        <f t="shared" si="91"/>
        <v>9</v>
      </c>
      <c r="G88" s="250">
        <f t="shared" si="84"/>
        <v>3</v>
      </c>
      <c r="H88" s="250">
        <f t="shared" si="85"/>
        <v>1</v>
      </c>
      <c r="I88" s="250">
        <f t="shared" si="86"/>
        <v>5</v>
      </c>
      <c r="J88" s="250">
        <f t="shared" si="87"/>
        <v>1</v>
      </c>
      <c r="K88" s="250">
        <f t="shared" si="88"/>
        <v>9</v>
      </c>
      <c r="L88" s="250">
        <f t="shared" si="89"/>
        <v>5</v>
      </c>
      <c r="M88" s="259">
        <f t="shared" si="90"/>
        <v>6</v>
      </c>
      <c r="N88" s="253">
        <f t="shared" si="92"/>
        <v>16</v>
      </c>
      <c r="O88" s="250">
        <f t="shared" si="93"/>
        <v>23</v>
      </c>
      <c r="P88" s="262">
        <f t="shared" si="94"/>
        <v>29</v>
      </c>
      <c r="Q88" s="299">
        <f t="shared" si="95"/>
        <v>1.564102564102564</v>
      </c>
      <c r="R88" s="267">
        <v>0</v>
      </c>
      <c r="S88" s="243">
        <v>1</v>
      </c>
      <c r="T88" s="267">
        <v>0</v>
      </c>
      <c r="U88" s="243">
        <v>0</v>
      </c>
      <c r="V88" s="267">
        <v>0</v>
      </c>
      <c r="W88" s="243">
        <v>1</v>
      </c>
      <c r="X88" s="267">
        <v>0</v>
      </c>
      <c r="Y88" s="277">
        <v>0</v>
      </c>
      <c r="Z88" s="282">
        <v>2</v>
      </c>
      <c r="AA88" s="276">
        <v>1</v>
      </c>
      <c r="AB88" s="243">
        <v>0</v>
      </c>
      <c r="AC88" s="267">
        <v>0</v>
      </c>
      <c r="AD88" s="243">
        <v>1</v>
      </c>
      <c r="AE88" s="267">
        <v>0</v>
      </c>
      <c r="AF88" s="243">
        <v>1</v>
      </c>
      <c r="AG88" s="267">
        <v>1</v>
      </c>
      <c r="AH88" s="277">
        <v>0</v>
      </c>
      <c r="AI88" s="282">
        <v>2</v>
      </c>
      <c r="AJ88" s="276"/>
      <c r="AK88" s="243"/>
      <c r="AL88" s="267"/>
      <c r="AM88" s="243"/>
      <c r="AN88" s="267"/>
      <c r="AO88" s="243"/>
      <c r="AP88" s="267"/>
      <c r="AQ88" s="277"/>
      <c r="AR88" s="282"/>
      <c r="AS88" s="276">
        <v>1</v>
      </c>
      <c r="AT88" s="243">
        <v>0</v>
      </c>
      <c r="AU88" s="267">
        <v>0</v>
      </c>
      <c r="AV88" s="243">
        <v>1</v>
      </c>
      <c r="AW88" s="267">
        <v>0</v>
      </c>
      <c r="AX88" s="243">
        <v>1</v>
      </c>
      <c r="AY88" s="267">
        <v>0</v>
      </c>
      <c r="AZ88" s="277">
        <v>1</v>
      </c>
      <c r="BA88" s="282">
        <v>2</v>
      </c>
      <c r="BB88" s="276">
        <v>1</v>
      </c>
      <c r="BC88" s="243">
        <v>0</v>
      </c>
      <c r="BD88" s="267">
        <v>0</v>
      </c>
      <c r="BE88" s="243">
        <v>1</v>
      </c>
      <c r="BF88" s="267">
        <v>0</v>
      </c>
      <c r="BG88" s="243">
        <v>1</v>
      </c>
      <c r="BH88" s="267">
        <v>0</v>
      </c>
      <c r="BI88" s="277">
        <v>1</v>
      </c>
      <c r="BJ88" s="282">
        <v>1</v>
      </c>
      <c r="BK88" s="276">
        <v>0</v>
      </c>
      <c r="BL88" s="243">
        <v>1</v>
      </c>
      <c r="BM88" s="267">
        <v>0</v>
      </c>
      <c r="BN88" s="243">
        <v>0</v>
      </c>
      <c r="BO88" s="267">
        <v>0</v>
      </c>
      <c r="BP88" s="243">
        <v>0</v>
      </c>
      <c r="BQ88" s="267">
        <v>1</v>
      </c>
      <c r="BR88" s="277">
        <v>0</v>
      </c>
      <c r="BS88" s="282">
        <v>0</v>
      </c>
      <c r="BT88" s="276">
        <v>1</v>
      </c>
      <c r="BU88" s="243">
        <v>0</v>
      </c>
      <c r="BV88" s="267">
        <v>0</v>
      </c>
      <c r="BW88" s="243">
        <v>0</v>
      </c>
      <c r="BX88" s="267">
        <v>0</v>
      </c>
      <c r="BY88" s="243">
        <v>1</v>
      </c>
      <c r="BZ88" s="267">
        <v>0</v>
      </c>
      <c r="CA88" s="277">
        <v>1</v>
      </c>
      <c r="CB88" s="282">
        <v>4</v>
      </c>
      <c r="CC88" s="276"/>
      <c r="CD88" s="243"/>
      <c r="CE88" s="267"/>
      <c r="CF88" s="243"/>
      <c r="CG88" s="267"/>
      <c r="CH88" s="243"/>
      <c r="CI88" s="267"/>
      <c r="CJ88" s="277"/>
      <c r="CK88" s="282"/>
      <c r="CL88" s="276">
        <v>1</v>
      </c>
      <c r="CM88" s="243">
        <v>0</v>
      </c>
      <c r="CN88" s="267">
        <v>0</v>
      </c>
      <c r="CO88" s="243">
        <v>1</v>
      </c>
      <c r="CP88" s="267">
        <v>0</v>
      </c>
      <c r="CQ88" s="243">
        <v>1</v>
      </c>
      <c r="CR88" s="267">
        <v>1</v>
      </c>
      <c r="CS88" s="277">
        <v>0</v>
      </c>
      <c r="CT88" s="282">
        <v>9</v>
      </c>
      <c r="CU88" s="276">
        <v>1</v>
      </c>
      <c r="CV88" s="243">
        <v>0</v>
      </c>
      <c r="CW88" s="267">
        <v>0</v>
      </c>
      <c r="CX88" s="243">
        <v>1</v>
      </c>
      <c r="CY88" s="267">
        <v>0</v>
      </c>
      <c r="CZ88" s="243">
        <v>0</v>
      </c>
      <c r="DA88" s="267">
        <v>1</v>
      </c>
      <c r="DB88" s="277">
        <v>0</v>
      </c>
      <c r="DC88" s="282">
        <v>1</v>
      </c>
      <c r="DD88" s="276">
        <v>0</v>
      </c>
      <c r="DE88" s="243">
        <v>1</v>
      </c>
      <c r="DF88" s="267">
        <v>0</v>
      </c>
      <c r="DG88" s="243">
        <v>0</v>
      </c>
      <c r="DH88" s="267">
        <v>0</v>
      </c>
      <c r="DI88" s="243">
        <v>1</v>
      </c>
      <c r="DJ88" s="267">
        <v>0</v>
      </c>
      <c r="DK88" s="277">
        <v>1</v>
      </c>
      <c r="DL88" s="282">
        <v>3</v>
      </c>
      <c r="DM88" s="276">
        <v>1</v>
      </c>
      <c r="DN88" s="243">
        <v>0</v>
      </c>
      <c r="DO88" s="267">
        <v>1</v>
      </c>
      <c r="DP88" s="243">
        <v>0</v>
      </c>
      <c r="DQ88" s="267">
        <v>1</v>
      </c>
      <c r="DR88" s="243">
        <v>0</v>
      </c>
      <c r="DS88" s="267">
        <v>1</v>
      </c>
      <c r="DT88" s="277">
        <v>0</v>
      </c>
      <c r="DU88" s="282">
        <v>3</v>
      </c>
      <c r="DV88" s="276">
        <v>1</v>
      </c>
      <c r="DW88" s="243">
        <v>0</v>
      </c>
      <c r="DX88" s="267">
        <v>0</v>
      </c>
      <c r="DY88" s="243">
        <v>0</v>
      </c>
      <c r="DZ88" s="267">
        <v>0</v>
      </c>
      <c r="EA88" s="243">
        <v>1</v>
      </c>
      <c r="EB88" s="267">
        <v>0</v>
      </c>
      <c r="EC88" s="277">
        <v>1</v>
      </c>
      <c r="ED88" s="282">
        <v>0</v>
      </c>
      <c r="EE88" s="276">
        <v>1</v>
      </c>
      <c r="EF88" s="243">
        <v>0</v>
      </c>
      <c r="EG88" s="267">
        <v>0</v>
      </c>
      <c r="EH88" s="243">
        <v>0</v>
      </c>
      <c r="EI88" s="267">
        <v>0</v>
      </c>
      <c r="EJ88" s="243">
        <v>1</v>
      </c>
      <c r="EK88" s="267">
        <v>0</v>
      </c>
      <c r="EL88" s="277">
        <v>1</v>
      </c>
      <c r="EM88" s="282">
        <v>2</v>
      </c>
      <c r="EN88" s="276"/>
      <c r="EO88" s="243"/>
      <c r="EP88" s="267"/>
      <c r="EQ88" s="243"/>
      <c r="ER88" s="267"/>
      <c r="ES88" s="243"/>
      <c r="ET88" s="267"/>
      <c r="EU88" s="277"/>
      <c r="EV88" s="282"/>
      <c r="EW88" s="276"/>
      <c r="EX88" s="243"/>
      <c r="EY88" s="267"/>
      <c r="EZ88" s="243"/>
      <c r="FA88" s="267"/>
      <c r="FB88" s="243"/>
      <c r="FC88" s="267"/>
      <c r="FD88" s="277"/>
      <c r="FE88" s="282"/>
      <c r="FF88" s="276"/>
      <c r="FG88" s="243"/>
      <c r="FH88" s="267"/>
      <c r="FI88" s="243"/>
      <c r="FJ88" s="267"/>
      <c r="FK88" s="243"/>
      <c r="FL88" s="267"/>
      <c r="FM88" s="277"/>
      <c r="FN88" s="282"/>
      <c r="FO88" s="276"/>
      <c r="FP88" s="243"/>
      <c r="FQ88" s="267"/>
      <c r="FR88" s="243"/>
      <c r="FS88" s="267"/>
      <c r="FT88" s="243"/>
      <c r="FU88" s="267"/>
      <c r="FV88" s="277"/>
      <c r="FW88" s="282"/>
    </row>
    <row r="89" spans="1:179" ht="15.75">
      <c r="A89" s="245" t="s">
        <v>358</v>
      </c>
      <c r="B89" s="315">
        <f t="shared" si="81"/>
        <v>21</v>
      </c>
      <c r="C89" s="242">
        <f t="shared" si="82"/>
        <v>37</v>
      </c>
      <c r="D89" s="312">
        <v>0</v>
      </c>
      <c r="E89" s="318" t="str">
        <f t="shared" si="83"/>
        <v>QUALIFIED</v>
      </c>
      <c r="F89" s="250">
        <f t="shared" si="91"/>
        <v>5</v>
      </c>
      <c r="G89" s="250">
        <f t="shared" si="84"/>
        <v>3</v>
      </c>
      <c r="H89" s="250">
        <f t="shared" si="85"/>
        <v>4</v>
      </c>
      <c r="I89" s="250">
        <f t="shared" si="86"/>
        <v>5</v>
      </c>
      <c r="J89" s="250">
        <f t="shared" si="87"/>
        <v>2</v>
      </c>
      <c r="K89" s="250">
        <f t="shared" si="88"/>
        <v>8</v>
      </c>
      <c r="L89" s="250">
        <f t="shared" si="89"/>
        <v>4</v>
      </c>
      <c r="M89" s="259">
        <f t="shared" si="90"/>
        <v>6</v>
      </c>
      <c r="N89" s="253">
        <f t="shared" si="92"/>
        <v>15</v>
      </c>
      <c r="O89" s="250">
        <f t="shared" si="93"/>
        <v>22</v>
      </c>
      <c r="P89" s="262">
        <f t="shared" si="94"/>
        <v>10</v>
      </c>
      <c r="Q89" s="299">
        <f t="shared" si="95"/>
        <v>1.0810810810810811</v>
      </c>
      <c r="R89" s="267">
        <v>1</v>
      </c>
      <c r="S89" s="243">
        <v>0</v>
      </c>
      <c r="T89" s="267">
        <v>1</v>
      </c>
      <c r="U89" s="243">
        <v>0</v>
      </c>
      <c r="V89" s="267">
        <v>0</v>
      </c>
      <c r="W89" s="243">
        <v>1</v>
      </c>
      <c r="X89" s="267">
        <v>0</v>
      </c>
      <c r="Y89" s="277">
        <v>1</v>
      </c>
      <c r="Z89" s="282">
        <v>3</v>
      </c>
      <c r="AA89" s="276">
        <v>0</v>
      </c>
      <c r="AB89" s="243">
        <v>1</v>
      </c>
      <c r="AC89" s="267">
        <v>0</v>
      </c>
      <c r="AD89" s="243">
        <v>1</v>
      </c>
      <c r="AE89" s="267">
        <v>1</v>
      </c>
      <c r="AF89" s="243">
        <v>0</v>
      </c>
      <c r="AG89" s="267">
        <v>1</v>
      </c>
      <c r="AH89" s="277">
        <v>0</v>
      </c>
      <c r="AI89" s="282">
        <v>0</v>
      </c>
      <c r="AJ89" s="276">
        <v>0</v>
      </c>
      <c r="AK89" s="243">
        <v>0</v>
      </c>
      <c r="AL89" s="267">
        <v>0</v>
      </c>
      <c r="AM89" s="243">
        <v>1</v>
      </c>
      <c r="AN89" s="267">
        <v>0</v>
      </c>
      <c r="AO89" s="243">
        <v>1</v>
      </c>
      <c r="AP89" s="267">
        <v>0</v>
      </c>
      <c r="AQ89" s="277">
        <v>0</v>
      </c>
      <c r="AR89" s="282">
        <v>0</v>
      </c>
      <c r="AS89" s="276">
        <v>0</v>
      </c>
      <c r="AT89" s="243">
        <v>1</v>
      </c>
      <c r="AU89" s="267">
        <v>1</v>
      </c>
      <c r="AV89" s="243">
        <v>0</v>
      </c>
      <c r="AW89" s="267">
        <v>0</v>
      </c>
      <c r="AX89" s="243">
        <v>1</v>
      </c>
      <c r="AY89" s="267">
        <v>1</v>
      </c>
      <c r="AZ89" s="277">
        <v>0</v>
      </c>
      <c r="BA89" s="282">
        <v>1</v>
      </c>
      <c r="BB89" s="276"/>
      <c r="BC89" s="243"/>
      <c r="BD89" s="267"/>
      <c r="BE89" s="243"/>
      <c r="BF89" s="267"/>
      <c r="BG89" s="243"/>
      <c r="BH89" s="267"/>
      <c r="BI89" s="277"/>
      <c r="BJ89" s="282"/>
      <c r="BK89" s="276">
        <v>1</v>
      </c>
      <c r="BL89" s="243">
        <v>0</v>
      </c>
      <c r="BM89" s="267">
        <v>1</v>
      </c>
      <c r="BN89" s="243">
        <v>0</v>
      </c>
      <c r="BO89" s="267">
        <v>0</v>
      </c>
      <c r="BP89" s="243">
        <v>1</v>
      </c>
      <c r="BQ89" s="267">
        <v>0</v>
      </c>
      <c r="BR89" s="277">
        <v>1</v>
      </c>
      <c r="BS89" s="282">
        <v>3</v>
      </c>
      <c r="BT89" s="276">
        <v>0</v>
      </c>
      <c r="BU89" s="243">
        <v>0</v>
      </c>
      <c r="BV89" s="267">
        <v>0</v>
      </c>
      <c r="BW89" s="243">
        <v>1</v>
      </c>
      <c r="BX89" s="267">
        <v>0</v>
      </c>
      <c r="BY89" s="243">
        <v>0</v>
      </c>
      <c r="BZ89" s="267">
        <v>0</v>
      </c>
      <c r="CA89" s="277">
        <v>1</v>
      </c>
      <c r="CB89" s="282">
        <v>0</v>
      </c>
      <c r="CC89" s="276">
        <v>1</v>
      </c>
      <c r="CD89" s="243">
        <v>0</v>
      </c>
      <c r="CE89" s="267">
        <v>0</v>
      </c>
      <c r="CF89" s="243">
        <v>0</v>
      </c>
      <c r="CG89" s="267">
        <v>0</v>
      </c>
      <c r="CH89" s="243">
        <v>1</v>
      </c>
      <c r="CI89" s="267">
        <v>1</v>
      </c>
      <c r="CJ89" s="277">
        <v>0</v>
      </c>
      <c r="CK89" s="282">
        <v>0</v>
      </c>
      <c r="CL89" s="276">
        <v>0</v>
      </c>
      <c r="CM89" s="243">
        <v>0</v>
      </c>
      <c r="CN89" s="267">
        <v>0</v>
      </c>
      <c r="CO89" s="243">
        <v>1</v>
      </c>
      <c r="CP89" s="267">
        <v>0</v>
      </c>
      <c r="CQ89" s="243">
        <v>1</v>
      </c>
      <c r="CR89" s="267">
        <v>1</v>
      </c>
      <c r="CS89" s="277">
        <v>0</v>
      </c>
      <c r="CT89" s="282">
        <v>0</v>
      </c>
      <c r="CU89" s="276"/>
      <c r="CV89" s="243"/>
      <c r="CW89" s="267"/>
      <c r="CX89" s="243"/>
      <c r="CY89" s="267"/>
      <c r="CZ89" s="243"/>
      <c r="DA89" s="267"/>
      <c r="DB89" s="277"/>
      <c r="DC89" s="282"/>
      <c r="DD89" s="276">
        <v>0</v>
      </c>
      <c r="DE89" s="243">
        <v>1</v>
      </c>
      <c r="DF89" s="267">
        <v>0</v>
      </c>
      <c r="DG89" s="243">
        <v>0</v>
      </c>
      <c r="DH89" s="267">
        <v>0</v>
      </c>
      <c r="DI89" s="243">
        <v>1</v>
      </c>
      <c r="DJ89" s="267">
        <v>0</v>
      </c>
      <c r="DK89" s="277">
        <v>1</v>
      </c>
      <c r="DL89" s="282">
        <v>0</v>
      </c>
      <c r="DM89" s="276"/>
      <c r="DN89" s="243"/>
      <c r="DO89" s="267"/>
      <c r="DP89" s="243"/>
      <c r="DQ89" s="267"/>
      <c r="DR89" s="243"/>
      <c r="DS89" s="267"/>
      <c r="DT89" s="277"/>
      <c r="DU89" s="282"/>
      <c r="DV89" s="276">
        <v>1</v>
      </c>
      <c r="DW89" s="243">
        <v>0</v>
      </c>
      <c r="DX89" s="267">
        <v>1</v>
      </c>
      <c r="DY89" s="243">
        <v>0</v>
      </c>
      <c r="DZ89" s="267">
        <v>0</v>
      </c>
      <c r="EA89" s="243">
        <v>1</v>
      </c>
      <c r="EB89" s="267">
        <v>0</v>
      </c>
      <c r="EC89" s="277">
        <v>1</v>
      </c>
      <c r="ED89" s="282">
        <v>0</v>
      </c>
      <c r="EE89" s="276">
        <v>1</v>
      </c>
      <c r="EF89" s="243">
        <v>0</v>
      </c>
      <c r="EG89" s="267">
        <v>0</v>
      </c>
      <c r="EH89" s="243">
        <v>1</v>
      </c>
      <c r="EI89" s="267">
        <v>1</v>
      </c>
      <c r="EJ89" s="243">
        <v>0</v>
      </c>
      <c r="EK89" s="267">
        <v>0</v>
      </c>
      <c r="EL89" s="277">
        <v>1</v>
      </c>
      <c r="EM89" s="282">
        <v>3</v>
      </c>
      <c r="EN89" s="276"/>
      <c r="EO89" s="243"/>
      <c r="EP89" s="267"/>
      <c r="EQ89" s="243"/>
      <c r="ER89" s="267"/>
      <c r="ES89" s="243"/>
      <c r="ET89" s="267"/>
      <c r="EU89" s="277"/>
      <c r="EV89" s="282"/>
      <c r="EW89" s="276"/>
      <c r="EX89" s="243"/>
      <c r="EY89" s="267"/>
      <c r="EZ89" s="243"/>
      <c r="FA89" s="267"/>
      <c r="FB89" s="243"/>
      <c r="FC89" s="267"/>
      <c r="FD89" s="277"/>
      <c r="FE89" s="282"/>
      <c r="FF89" s="276"/>
      <c r="FG89" s="243"/>
      <c r="FH89" s="267"/>
      <c r="FI89" s="243"/>
      <c r="FJ89" s="267"/>
      <c r="FK89" s="243"/>
      <c r="FL89" s="267"/>
      <c r="FM89" s="277"/>
      <c r="FN89" s="282"/>
      <c r="FO89" s="276"/>
      <c r="FP89" s="243"/>
      <c r="FQ89" s="267"/>
      <c r="FR89" s="243"/>
      <c r="FS89" s="267"/>
      <c r="FT89" s="243"/>
      <c r="FU89" s="267"/>
      <c r="FV89" s="277"/>
      <c r="FW89" s="282"/>
    </row>
    <row r="90" spans="1:179" ht="15.75">
      <c r="A90" s="245" t="s">
        <v>359</v>
      </c>
      <c r="B90" s="315">
        <f t="shared" si="81"/>
        <v>21</v>
      </c>
      <c r="C90" s="242">
        <f t="shared" si="82"/>
        <v>40</v>
      </c>
      <c r="D90" s="312">
        <v>0</v>
      </c>
      <c r="E90" s="318" t="str">
        <f t="shared" si="83"/>
        <v>QUALIFIED</v>
      </c>
      <c r="F90" s="250">
        <f t="shared" si="91"/>
        <v>7</v>
      </c>
      <c r="G90" s="250">
        <f t="shared" si="84"/>
        <v>4</v>
      </c>
      <c r="H90" s="250">
        <f t="shared" si="85"/>
        <v>6</v>
      </c>
      <c r="I90" s="250">
        <f t="shared" si="86"/>
        <v>5</v>
      </c>
      <c r="J90" s="250">
        <f t="shared" si="87"/>
        <v>4</v>
      </c>
      <c r="K90" s="250">
        <f t="shared" si="88"/>
        <v>5</v>
      </c>
      <c r="L90" s="250">
        <f t="shared" si="89"/>
        <v>5</v>
      </c>
      <c r="M90" s="259">
        <f t="shared" si="90"/>
        <v>4</v>
      </c>
      <c r="N90" s="253">
        <f t="shared" si="92"/>
        <v>22</v>
      </c>
      <c r="O90" s="250">
        <f t="shared" si="93"/>
        <v>18</v>
      </c>
      <c r="P90" s="262">
        <f t="shared" si="94"/>
        <v>19</v>
      </c>
      <c r="Q90" s="299">
        <f t="shared" si="95"/>
        <v>1.575</v>
      </c>
      <c r="R90" s="267">
        <v>0</v>
      </c>
      <c r="S90" s="243">
        <v>1</v>
      </c>
      <c r="T90" s="267">
        <v>1</v>
      </c>
      <c r="U90" s="243">
        <v>0</v>
      </c>
      <c r="V90" s="267">
        <v>0</v>
      </c>
      <c r="W90" s="243">
        <v>0</v>
      </c>
      <c r="X90" s="267">
        <v>0</v>
      </c>
      <c r="Y90" s="277">
        <v>1</v>
      </c>
      <c r="Z90" s="282">
        <v>1</v>
      </c>
      <c r="AA90" s="276">
        <v>1</v>
      </c>
      <c r="AB90" s="243">
        <v>0</v>
      </c>
      <c r="AC90" s="267">
        <v>0</v>
      </c>
      <c r="AD90" s="243">
        <v>1</v>
      </c>
      <c r="AE90" s="267">
        <v>0</v>
      </c>
      <c r="AF90" s="243">
        <v>1</v>
      </c>
      <c r="AG90" s="267">
        <v>1</v>
      </c>
      <c r="AH90" s="277">
        <v>0</v>
      </c>
      <c r="AI90" s="282">
        <v>1</v>
      </c>
      <c r="AJ90" s="276">
        <v>1</v>
      </c>
      <c r="AK90" s="243">
        <v>0</v>
      </c>
      <c r="AL90" s="267">
        <v>0</v>
      </c>
      <c r="AM90" s="243">
        <v>0</v>
      </c>
      <c r="AN90" s="267">
        <v>1</v>
      </c>
      <c r="AO90" s="243">
        <v>0</v>
      </c>
      <c r="AP90" s="267">
        <v>0</v>
      </c>
      <c r="AQ90" s="277">
        <v>1</v>
      </c>
      <c r="AR90" s="282">
        <v>0</v>
      </c>
      <c r="AS90" s="276">
        <v>0</v>
      </c>
      <c r="AT90" s="243">
        <v>1</v>
      </c>
      <c r="AU90" s="267">
        <v>1</v>
      </c>
      <c r="AV90" s="243">
        <v>0</v>
      </c>
      <c r="AW90" s="267">
        <v>1</v>
      </c>
      <c r="AX90" s="243">
        <v>0</v>
      </c>
      <c r="AY90" s="267">
        <v>0</v>
      </c>
      <c r="AZ90" s="277">
        <v>1</v>
      </c>
      <c r="BA90" s="282">
        <v>4</v>
      </c>
      <c r="BB90" s="276">
        <v>1</v>
      </c>
      <c r="BC90" s="243">
        <v>0</v>
      </c>
      <c r="BD90" s="267">
        <v>1</v>
      </c>
      <c r="BE90" s="243">
        <v>0</v>
      </c>
      <c r="BF90" s="267">
        <v>0</v>
      </c>
      <c r="BG90" s="243">
        <v>1</v>
      </c>
      <c r="BH90" s="267">
        <v>1</v>
      </c>
      <c r="BI90" s="277">
        <v>0</v>
      </c>
      <c r="BJ90" s="282">
        <v>1</v>
      </c>
      <c r="BK90" s="276">
        <v>0</v>
      </c>
      <c r="BL90" s="243">
        <v>0</v>
      </c>
      <c r="BM90" s="267">
        <v>0</v>
      </c>
      <c r="BN90" s="243">
        <v>1</v>
      </c>
      <c r="BO90" s="267">
        <v>0</v>
      </c>
      <c r="BP90" s="243">
        <v>0</v>
      </c>
      <c r="BQ90" s="267">
        <v>0</v>
      </c>
      <c r="BR90" s="277">
        <v>0</v>
      </c>
      <c r="BS90" s="282">
        <v>2</v>
      </c>
      <c r="BT90" s="276">
        <v>0</v>
      </c>
      <c r="BU90" s="243">
        <v>1</v>
      </c>
      <c r="BV90" s="267">
        <v>0</v>
      </c>
      <c r="BW90" s="243">
        <v>0</v>
      </c>
      <c r="BX90" s="267">
        <v>0</v>
      </c>
      <c r="BY90" s="243">
        <v>1</v>
      </c>
      <c r="BZ90" s="267">
        <v>0</v>
      </c>
      <c r="CA90" s="277">
        <v>0</v>
      </c>
      <c r="CB90" s="282">
        <v>0</v>
      </c>
      <c r="CC90" s="276">
        <v>1</v>
      </c>
      <c r="CD90" s="243">
        <v>0</v>
      </c>
      <c r="CE90" s="267">
        <v>1</v>
      </c>
      <c r="CF90" s="243">
        <v>0</v>
      </c>
      <c r="CG90" s="267">
        <v>0</v>
      </c>
      <c r="CH90" s="243">
        <v>1</v>
      </c>
      <c r="CI90" s="267">
        <v>1</v>
      </c>
      <c r="CJ90" s="277">
        <v>0</v>
      </c>
      <c r="CK90" s="282">
        <v>1</v>
      </c>
      <c r="CL90" s="276">
        <v>0</v>
      </c>
      <c r="CM90" s="243">
        <v>1</v>
      </c>
      <c r="CN90" s="267">
        <v>0</v>
      </c>
      <c r="CO90" s="243">
        <v>0</v>
      </c>
      <c r="CP90" s="267">
        <v>0</v>
      </c>
      <c r="CQ90" s="243">
        <v>0</v>
      </c>
      <c r="CR90" s="267">
        <v>0</v>
      </c>
      <c r="CS90" s="277">
        <v>1</v>
      </c>
      <c r="CT90" s="282">
        <v>1</v>
      </c>
      <c r="CU90" s="276">
        <v>0</v>
      </c>
      <c r="CV90" s="243">
        <v>0</v>
      </c>
      <c r="CW90" s="267">
        <v>0</v>
      </c>
      <c r="CX90" s="243">
        <v>1</v>
      </c>
      <c r="CY90" s="267">
        <v>0</v>
      </c>
      <c r="CZ90" s="243">
        <v>1</v>
      </c>
      <c r="DA90" s="267">
        <v>0</v>
      </c>
      <c r="DB90" s="277">
        <v>0</v>
      </c>
      <c r="DC90" s="282">
        <v>2</v>
      </c>
      <c r="DD90" s="276">
        <v>0</v>
      </c>
      <c r="DE90" s="243">
        <v>0</v>
      </c>
      <c r="DF90" s="267">
        <v>1</v>
      </c>
      <c r="DG90" s="243">
        <v>0</v>
      </c>
      <c r="DH90" s="267">
        <v>0</v>
      </c>
      <c r="DI90" s="243">
        <v>0</v>
      </c>
      <c r="DJ90" s="267">
        <v>0</v>
      </c>
      <c r="DK90" s="277">
        <v>0</v>
      </c>
      <c r="DL90" s="282">
        <v>0</v>
      </c>
      <c r="DM90" s="276">
        <v>1</v>
      </c>
      <c r="DN90" s="243">
        <v>0</v>
      </c>
      <c r="DO90" s="267">
        <v>0</v>
      </c>
      <c r="DP90" s="243">
        <v>1</v>
      </c>
      <c r="DQ90" s="267">
        <v>1</v>
      </c>
      <c r="DR90" s="243">
        <v>0</v>
      </c>
      <c r="DS90" s="267">
        <v>1</v>
      </c>
      <c r="DT90" s="277">
        <v>0</v>
      </c>
      <c r="DU90" s="282">
        <v>5</v>
      </c>
      <c r="DV90" s="276">
        <v>1</v>
      </c>
      <c r="DW90" s="243">
        <v>0</v>
      </c>
      <c r="DX90" s="267">
        <v>1</v>
      </c>
      <c r="DY90" s="243">
        <v>0</v>
      </c>
      <c r="DZ90" s="267">
        <v>1</v>
      </c>
      <c r="EA90" s="243">
        <v>0</v>
      </c>
      <c r="EB90" s="267">
        <v>1</v>
      </c>
      <c r="EC90" s="277">
        <v>0</v>
      </c>
      <c r="ED90" s="282">
        <v>1</v>
      </c>
      <c r="EE90" s="276">
        <v>1</v>
      </c>
      <c r="EF90" s="243">
        <v>0</v>
      </c>
      <c r="EG90" s="267">
        <v>0</v>
      </c>
      <c r="EH90" s="243">
        <v>1</v>
      </c>
      <c r="EI90" s="267">
        <v>0</v>
      </c>
      <c r="EJ90" s="243">
        <v>0</v>
      </c>
      <c r="EK90" s="267">
        <v>0</v>
      </c>
      <c r="EL90" s="277">
        <v>0</v>
      </c>
      <c r="EM90" s="282">
        <v>0</v>
      </c>
      <c r="EN90" s="276"/>
      <c r="EO90" s="243"/>
      <c r="EP90" s="267"/>
      <c r="EQ90" s="243"/>
      <c r="ER90" s="267"/>
      <c r="ES90" s="243"/>
      <c r="ET90" s="267"/>
      <c r="EU90" s="277"/>
      <c r="EV90" s="282"/>
      <c r="EW90" s="276"/>
      <c r="EX90" s="243"/>
      <c r="EY90" s="267"/>
      <c r="EZ90" s="243"/>
      <c r="FA90" s="267"/>
      <c r="FB90" s="243"/>
      <c r="FC90" s="267"/>
      <c r="FD90" s="277"/>
      <c r="FE90" s="282"/>
      <c r="FF90" s="276"/>
      <c r="FG90" s="243"/>
      <c r="FH90" s="267"/>
      <c r="FI90" s="243"/>
      <c r="FJ90" s="267"/>
      <c r="FK90" s="243"/>
      <c r="FL90" s="267"/>
      <c r="FM90" s="277"/>
      <c r="FN90" s="282"/>
      <c r="FO90" s="276"/>
      <c r="FP90" s="243"/>
      <c r="FQ90" s="267"/>
      <c r="FR90" s="243"/>
      <c r="FS90" s="267"/>
      <c r="FT90" s="243"/>
      <c r="FU90" s="267"/>
      <c r="FV90" s="277"/>
      <c r="FW90" s="282"/>
    </row>
    <row r="91" spans="1:179" ht="15.75">
      <c r="A91" s="245"/>
      <c r="B91" s="315"/>
      <c r="C91" s="242">
        <f t="shared" si="82"/>
        <v>0</v>
      </c>
      <c r="D91" s="312"/>
      <c r="E91" s="318"/>
      <c r="F91" s="250">
        <f t="shared" si="91"/>
        <v>0</v>
      </c>
      <c r="G91" s="250">
        <f t="shared" si="84"/>
        <v>0</v>
      </c>
      <c r="H91" s="250">
        <f t="shared" si="85"/>
        <v>0</v>
      </c>
      <c r="I91" s="250">
        <f t="shared" si="86"/>
        <v>0</v>
      </c>
      <c r="J91" s="250">
        <f t="shared" si="87"/>
        <v>0</v>
      </c>
      <c r="K91" s="250">
        <f t="shared" si="88"/>
        <v>0</v>
      </c>
      <c r="L91" s="250">
        <f t="shared" si="89"/>
        <v>0</v>
      </c>
      <c r="M91" s="259">
        <f t="shared" si="90"/>
        <v>0</v>
      </c>
      <c r="N91" s="253">
        <f t="shared" si="92"/>
        <v>0</v>
      </c>
      <c r="O91" s="250">
        <f t="shared" si="93"/>
        <v>0</v>
      </c>
      <c r="P91" s="262">
        <f t="shared" si="94"/>
        <v>0</v>
      </c>
      <c r="Q91" s="299" t="e">
        <f t="shared" si="95"/>
        <v>#DIV/0!</v>
      </c>
      <c r="R91" s="267"/>
      <c r="S91" s="243"/>
      <c r="T91" s="267"/>
      <c r="U91" s="243"/>
      <c r="V91" s="267"/>
      <c r="W91" s="243"/>
      <c r="X91" s="267"/>
      <c r="Y91" s="277"/>
      <c r="Z91" s="282"/>
      <c r="AA91" s="276"/>
      <c r="AB91" s="243"/>
      <c r="AC91" s="267"/>
      <c r="AD91" s="243"/>
      <c r="AE91" s="267"/>
      <c r="AF91" s="243"/>
      <c r="AG91" s="267"/>
      <c r="AH91" s="277"/>
      <c r="AI91" s="282"/>
      <c r="AJ91" s="276"/>
      <c r="AK91" s="243"/>
      <c r="AL91" s="267"/>
      <c r="AM91" s="243"/>
      <c r="AN91" s="267"/>
      <c r="AO91" s="243"/>
      <c r="AP91" s="267"/>
      <c r="AQ91" s="277"/>
      <c r="AR91" s="282"/>
      <c r="AS91" s="276"/>
      <c r="AT91" s="243"/>
      <c r="AU91" s="267"/>
      <c r="AV91" s="243"/>
      <c r="AW91" s="267"/>
      <c r="AX91" s="243"/>
      <c r="AY91" s="267"/>
      <c r="AZ91" s="277"/>
      <c r="BA91" s="282"/>
      <c r="BB91" s="276"/>
      <c r="BC91" s="243"/>
      <c r="BD91" s="267"/>
      <c r="BE91" s="243"/>
      <c r="BF91" s="267"/>
      <c r="BG91" s="243"/>
      <c r="BH91" s="267"/>
      <c r="BI91" s="277"/>
      <c r="BJ91" s="282"/>
      <c r="BK91" s="276"/>
      <c r="BL91" s="243"/>
      <c r="BM91" s="267"/>
      <c r="BN91" s="243"/>
      <c r="BO91" s="267"/>
      <c r="BP91" s="243"/>
      <c r="BQ91" s="267"/>
      <c r="BR91" s="277"/>
      <c r="BS91" s="282"/>
      <c r="BT91" s="276"/>
      <c r="BU91" s="243"/>
      <c r="BV91" s="267"/>
      <c r="BW91" s="243"/>
      <c r="BX91" s="267"/>
      <c r="BY91" s="243"/>
      <c r="BZ91" s="267"/>
      <c r="CA91" s="277"/>
      <c r="CB91" s="282"/>
      <c r="CC91" s="276"/>
      <c r="CD91" s="243"/>
      <c r="CE91" s="267"/>
      <c r="CF91" s="243"/>
      <c r="CG91" s="267"/>
      <c r="CH91" s="243"/>
      <c r="CI91" s="267"/>
      <c r="CJ91" s="277"/>
      <c r="CK91" s="282"/>
      <c r="CL91" s="276"/>
      <c r="CM91" s="243"/>
      <c r="CN91" s="267"/>
      <c r="CO91" s="243"/>
      <c r="CP91" s="267"/>
      <c r="CQ91" s="243"/>
      <c r="CR91" s="267"/>
      <c r="CS91" s="277"/>
      <c r="CT91" s="282"/>
      <c r="CU91" s="276"/>
      <c r="CV91" s="243"/>
      <c r="CW91" s="267"/>
      <c r="CX91" s="243"/>
      <c r="CY91" s="267"/>
      <c r="CZ91" s="243"/>
      <c r="DA91" s="267"/>
      <c r="DB91" s="277"/>
      <c r="DC91" s="282"/>
      <c r="DD91" s="276"/>
      <c r="DE91" s="243"/>
      <c r="DF91" s="267"/>
      <c r="DG91" s="243"/>
      <c r="DH91" s="267"/>
      <c r="DI91" s="243"/>
      <c r="DJ91" s="267"/>
      <c r="DK91" s="277"/>
      <c r="DL91" s="282"/>
      <c r="DM91" s="276"/>
      <c r="DN91" s="243"/>
      <c r="DO91" s="267"/>
      <c r="DP91" s="243"/>
      <c r="DQ91" s="267"/>
      <c r="DR91" s="243"/>
      <c r="DS91" s="267"/>
      <c r="DT91" s="277"/>
      <c r="DU91" s="282"/>
      <c r="DV91" s="276"/>
      <c r="DW91" s="243"/>
      <c r="DX91" s="267"/>
      <c r="DY91" s="243"/>
      <c r="DZ91" s="267"/>
      <c r="EA91" s="243"/>
      <c r="EB91" s="267"/>
      <c r="EC91" s="277"/>
      <c r="ED91" s="282"/>
      <c r="EE91" s="276"/>
      <c r="EF91" s="243"/>
      <c r="EG91" s="267"/>
      <c r="EH91" s="243"/>
      <c r="EI91" s="267"/>
      <c r="EJ91" s="243"/>
      <c r="EK91" s="267"/>
      <c r="EL91" s="277"/>
      <c r="EM91" s="282"/>
      <c r="EN91" s="276"/>
      <c r="EO91" s="243"/>
      <c r="EP91" s="267"/>
      <c r="EQ91" s="243"/>
      <c r="ER91" s="267"/>
      <c r="ES91" s="243"/>
      <c r="ET91" s="267"/>
      <c r="EU91" s="277"/>
      <c r="EV91" s="282"/>
      <c r="EW91" s="276"/>
      <c r="EX91" s="243"/>
      <c r="EY91" s="267"/>
      <c r="EZ91" s="243"/>
      <c r="FA91" s="267"/>
      <c r="FB91" s="243"/>
      <c r="FC91" s="267"/>
      <c r="FD91" s="277"/>
      <c r="FE91" s="282"/>
      <c r="FF91" s="276"/>
      <c r="FG91" s="243"/>
      <c r="FH91" s="267"/>
      <c r="FI91" s="243"/>
      <c r="FJ91" s="267"/>
      <c r="FK91" s="243"/>
      <c r="FL91" s="267"/>
      <c r="FM91" s="277"/>
      <c r="FN91" s="282"/>
      <c r="FO91" s="276"/>
      <c r="FP91" s="243"/>
      <c r="FQ91" s="267"/>
      <c r="FR91" s="243"/>
      <c r="FS91" s="267"/>
      <c r="FT91" s="243"/>
      <c r="FU91" s="267"/>
      <c r="FV91" s="277"/>
      <c r="FW91" s="282"/>
    </row>
    <row r="92" spans="1:179" ht="16.5" thickBot="1">
      <c r="A92" s="245"/>
      <c r="B92" s="316"/>
      <c r="C92" s="242">
        <f t="shared" si="82"/>
        <v>0</v>
      </c>
      <c r="D92" s="313"/>
      <c r="E92" s="319"/>
      <c r="F92" s="255">
        <f t="shared" si="91"/>
        <v>0</v>
      </c>
      <c r="G92" s="255">
        <f t="shared" si="84"/>
        <v>0</v>
      </c>
      <c r="H92" s="255">
        <f t="shared" si="85"/>
        <v>0</v>
      </c>
      <c r="I92" s="255">
        <f t="shared" si="86"/>
        <v>0</v>
      </c>
      <c r="J92" s="255">
        <f t="shared" si="87"/>
        <v>0</v>
      </c>
      <c r="K92" s="255">
        <f t="shared" si="88"/>
        <v>0</v>
      </c>
      <c r="L92" s="255">
        <f t="shared" si="89"/>
        <v>0</v>
      </c>
      <c r="M92" s="260">
        <f t="shared" si="90"/>
        <v>0</v>
      </c>
      <c r="N92" s="254">
        <f t="shared" si="92"/>
        <v>0</v>
      </c>
      <c r="O92" s="255">
        <f t="shared" si="93"/>
        <v>0</v>
      </c>
      <c r="P92" s="263">
        <f t="shared" si="94"/>
        <v>0</v>
      </c>
      <c r="Q92" s="300" t="e">
        <f t="shared" si="95"/>
        <v>#DIV/0!</v>
      </c>
      <c r="R92" s="267"/>
      <c r="S92" s="243"/>
      <c r="T92" s="267"/>
      <c r="U92" s="243"/>
      <c r="V92" s="267"/>
      <c r="W92" s="243"/>
      <c r="X92" s="267"/>
      <c r="Y92" s="277"/>
      <c r="Z92" s="282"/>
      <c r="AA92" s="276"/>
      <c r="AB92" s="243"/>
      <c r="AC92" s="267"/>
      <c r="AD92" s="243"/>
      <c r="AE92" s="267"/>
      <c r="AF92" s="243"/>
      <c r="AG92" s="267"/>
      <c r="AH92" s="277"/>
      <c r="AI92" s="282"/>
      <c r="AJ92" s="276"/>
      <c r="AK92" s="243"/>
      <c r="AL92" s="267"/>
      <c r="AM92" s="243"/>
      <c r="AN92" s="267"/>
      <c r="AO92" s="243"/>
      <c r="AP92" s="267"/>
      <c r="AQ92" s="277"/>
      <c r="AR92" s="282"/>
      <c r="AS92" s="276"/>
      <c r="AT92" s="243"/>
      <c r="AU92" s="267"/>
      <c r="AV92" s="243"/>
      <c r="AW92" s="267"/>
      <c r="AX92" s="243"/>
      <c r="AY92" s="267"/>
      <c r="AZ92" s="277"/>
      <c r="BA92" s="282"/>
      <c r="BB92" s="276"/>
      <c r="BC92" s="243"/>
      <c r="BD92" s="267"/>
      <c r="BE92" s="243"/>
      <c r="BF92" s="267"/>
      <c r="BG92" s="243"/>
      <c r="BH92" s="267"/>
      <c r="BI92" s="277"/>
      <c r="BJ92" s="282"/>
      <c r="BK92" s="276"/>
      <c r="BL92" s="243"/>
      <c r="BM92" s="267"/>
      <c r="BN92" s="243"/>
      <c r="BO92" s="267"/>
      <c r="BP92" s="243"/>
      <c r="BQ92" s="267"/>
      <c r="BR92" s="277"/>
      <c r="BS92" s="282"/>
      <c r="BT92" s="276"/>
      <c r="BU92" s="243"/>
      <c r="BV92" s="267"/>
      <c r="BW92" s="243"/>
      <c r="BX92" s="267"/>
      <c r="BY92" s="243"/>
      <c r="BZ92" s="267"/>
      <c r="CA92" s="277"/>
      <c r="CB92" s="282"/>
      <c r="CC92" s="276"/>
      <c r="CD92" s="243"/>
      <c r="CE92" s="267"/>
      <c r="CF92" s="243"/>
      <c r="CG92" s="267"/>
      <c r="CH92" s="243"/>
      <c r="CI92" s="267"/>
      <c r="CJ92" s="277"/>
      <c r="CK92" s="282"/>
      <c r="CL92" s="276"/>
      <c r="CM92" s="243"/>
      <c r="CN92" s="267"/>
      <c r="CO92" s="243"/>
      <c r="CP92" s="267"/>
      <c r="CQ92" s="243"/>
      <c r="CR92" s="267"/>
      <c r="CS92" s="277"/>
      <c r="CT92" s="282"/>
      <c r="CU92" s="276"/>
      <c r="CV92" s="243"/>
      <c r="CW92" s="267"/>
      <c r="CX92" s="243"/>
      <c r="CY92" s="267"/>
      <c r="CZ92" s="243"/>
      <c r="DA92" s="267"/>
      <c r="DB92" s="277"/>
      <c r="DC92" s="282"/>
      <c r="DD92" s="276"/>
      <c r="DE92" s="243"/>
      <c r="DF92" s="267"/>
      <c r="DG92" s="243"/>
      <c r="DH92" s="267"/>
      <c r="DI92" s="243"/>
      <c r="DJ92" s="267"/>
      <c r="DK92" s="277"/>
      <c r="DL92" s="282"/>
      <c r="DM92" s="276"/>
      <c r="DN92" s="243"/>
      <c r="DO92" s="267"/>
      <c r="DP92" s="243"/>
      <c r="DQ92" s="267"/>
      <c r="DR92" s="243"/>
      <c r="DS92" s="267"/>
      <c r="DT92" s="277"/>
      <c r="DU92" s="282"/>
      <c r="DV92" s="276"/>
      <c r="DW92" s="243"/>
      <c r="DX92" s="267"/>
      <c r="DY92" s="243"/>
      <c r="DZ92" s="267"/>
      <c r="EA92" s="243"/>
      <c r="EB92" s="267"/>
      <c r="EC92" s="277"/>
      <c r="ED92" s="282"/>
      <c r="EE92" s="276"/>
      <c r="EF92" s="243"/>
      <c r="EG92" s="267"/>
      <c r="EH92" s="243"/>
      <c r="EI92" s="267"/>
      <c r="EJ92" s="243"/>
      <c r="EK92" s="267"/>
      <c r="EL92" s="277"/>
      <c r="EM92" s="282"/>
      <c r="EN92" s="276"/>
      <c r="EO92" s="243"/>
      <c r="EP92" s="267"/>
      <c r="EQ92" s="243"/>
      <c r="ER92" s="267"/>
      <c r="ES92" s="243"/>
      <c r="ET92" s="267"/>
      <c r="EU92" s="277"/>
      <c r="EV92" s="282"/>
      <c r="EW92" s="276"/>
      <c r="EX92" s="243"/>
      <c r="EY92" s="267"/>
      <c r="EZ92" s="243"/>
      <c r="FA92" s="267"/>
      <c r="FB92" s="243"/>
      <c r="FC92" s="267"/>
      <c r="FD92" s="277"/>
      <c r="FE92" s="282"/>
      <c r="FF92" s="276"/>
      <c r="FG92" s="243"/>
      <c r="FH92" s="267"/>
      <c r="FI92" s="243"/>
      <c r="FJ92" s="267"/>
      <c r="FK92" s="243"/>
      <c r="FL92" s="267"/>
      <c r="FM92" s="277"/>
      <c r="FN92" s="282"/>
      <c r="FO92" s="276"/>
      <c r="FP92" s="243"/>
      <c r="FQ92" s="267"/>
      <c r="FR92" s="243"/>
      <c r="FS92" s="267"/>
      <c r="FT92" s="243"/>
      <c r="FU92" s="267"/>
      <c r="FV92" s="277"/>
      <c r="FW92" s="282"/>
    </row>
    <row r="93" spans="1:179" ht="15.75" customHeight="1">
      <c r="A93" s="247" t="s">
        <v>258</v>
      </c>
      <c r="B93" s="305"/>
      <c r="C93" s="305"/>
      <c r="D93" s="321"/>
      <c r="E93" s="308"/>
      <c r="F93" s="253">
        <f t="shared" si="91"/>
        <v>0</v>
      </c>
      <c r="G93" s="250">
        <f t="shared" si="84"/>
        <v>0</v>
      </c>
      <c r="H93" s="250">
        <f t="shared" si="85"/>
        <v>0</v>
      </c>
      <c r="I93" s="250">
        <f t="shared" si="86"/>
        <v>0</v>
      </c>
      <c r="J93" s="250">
        <f t="shared" si="87"/>
        <v>0</v>
      </c>
      <c r="K93" s="250">
        <f t="shared" si="88"/>
        <v>0</v>
      </c>
      <c r="L93" s="250">
        <f t="shared" si="89"/>
        <v>0</v>
      </c>
      <c r="M93" s="259">
        <f t="shared" si="90"/>
        <v>0</v>
      </c>
      <c r="N93" s="253">
        <f t="shared" si="92"/>
        <v>0</v>
      </c>
      <c r="O93" s="250">
        <f t="shared" si="93"/>
        <v>0</v>
      </c>
      <c r="P93" s="301"/>
      <c r="Q93" s="302"/>
      <c r="R93" s="267"/>
      <c r="S93" s="243"/>
      <c r="T93" s="267"/>
      <c r="U93" s="243"/>
      <c r="V93" s="267"/>
      <c r="W93" s="243"/>
      <c r="X93" s="267"/>
      <c r="Y93" s="277"/>
      <c r="Z93" s="282"/>
      <c r="AA93" s="276"/>
      <c r="AB93" s="243"/>
      <c r="AC93" s="267"/>
      <c r="AD93" s="243"/>
      <c r="AE93" s="267"/>
      <c r="AF93" s="243"/>
      <c r="AG93" s="267"/>
      <c r="AH93" s="277"/>
      <c r="AI93" s="282"/>
      <c r="AJ93" s="276"/>
      <c r="AK93" s="243"/>
      <c r="AL93" s="267"/>
      <c r="AM93" s="243"/>
      <c r="AN93" s="267"/>
      <c r="AO93" s="243"/>
      <c r="AP93" s="267"/>
      <c r="AQ93" s="277"/>
      <c r="AR93" s="282"/>
      <c r="AS93" s="276"/>
      <c r="AT93" s="243"/>
      <c r="AU93" s="267"/>
      <c r="AV93" s="243"/>
      <c r="AW93" s="267"/>
      <c r="AX93" s="243"/>
      <c r="AY93" s="267"/>
      <c r="AZ93" s="277"/>
      <c r="BA93" s="282"/>
      <c r="BB93" s="276"/>
      <c r="BC93" s="243"/>
      <c r="BD93" s="267"/>
      <c r="BE93" s="243"/>
      <c r="BF93" s="267"/>
      <c r="BG93" s="243"/>
      <c r="BH93" s="267"/>
      <c r="BI93" s="277"/>
      <c r="BJ93" s="282"/>
      <c r="BK93" s="276"/>
      <c r="BL93" s="243"/>
      <c r="BM93" s="267"/>
      <c r="BN93" s="243"/>
      <c r="BO93" s="267"/>
      <c r="BP93" s="243"/>
      <c r="BQ93" s="267"/>
      <c r="BR93" s="277"/>
      <c r="BS93" s="282"/>
      <c r="BT93" s="276"/>
      <c r="BU93" s="243"/>
      <c r="BV93" s="267"/>
      <c r="BW93" s="243"/>
      <c r="BX93" s="267"/>
      <c r="BY93" s="243"/>
      <c r="BZ93" s="267"/>
      <c r="CA93" s="277"/>
      <c r="CB93" s="282"/>
      <c r="CC93" s="276"/>
      <c r="CD93" s="243"/>
      <c r="CE93" s="267"/>
      <c r="CF93" s="243"/>
      <c r="CG93" s="267"/>
      <c r="CH93" s="243"/>
      <c r="CI93" s="267"/>
      <c r="CJ93" s="277"/>
      <c r="CK93" s="282"/>
      <c r="CL93" s="276"/>
      <c r="CM93" s="243"/>
      <c r="CN93" s="267"/>
      <c r="CO93" s="243"/>
      <c r="CP93" s="267"/>
      <c r="CQ93" s="243"/>
      <c r="CR93" s="267"/>
      <c r="CS93" s="277"/>
      <c r="CT93" s="282"/>
      <c r="CU93" s="276"/>
      <c r="CV93" s="243"/>
      <c r="CW93" s="267"/>
      <c r="CX93" s="243"/>
      <c r="CY93" s="267"/>
      <c r="CZ93" s="243"/>
      <c r="DA93" s="267"/>
      <c r="DB93" s="277"/>
      <c r="DC93" s="282"/>
      <c r="DD93" s="276"/>
      <c r="DE93" s="243"/>
      <c r="DF93" s="267"/>
      <c r="DG93" s="243"/>
      <c r="DH93" s="267"/>
      <c r="DI93" s="243"/>
      <c r="DJ93" s="267"/>
      <c r="DK93" s="277"/>
      <c r="DL93" s="282"/>
      <c r="DM93" s="276"/>
      <c r="DN93" s="243"/>
      <c r="DO93" s="267"/>
      <c r="DP93" s="243"/>
      <c r="DQ93" s="267"/>
      <c r="DR93" s="243"/>
      <c r="DS93" s="267"/>
      <c r="DT93" s="277"/>
      <c r="DU93" s="282"/>
      <c r="DV93" s="276"/>
      <c r="DW93" s="243"/>
      <c r="DX93" s="267"/>
      <c r="DY93" s="243"/>
      <c r="DZ93" s="267"/>
      <c r="EA93" s="243"/>
      <c r="EB93" s="267"/>
      <c r="EC93" s="277"/>
      <c r="ED93" s="282"/>
      <c r="EE93" s="276"/>
      <c r="EF93" s="243"/>
      <c r="EG93" s="267"/>
      <c r="EH93" s="243"/>
      <c r="EI93" s="267"/>
      <c r="EJ93" s="243"/>
      <c r="EK93" s="267"/>
      <c r="EL93" s="277"/>
      <c r="EM93" s="282"/>
      <c r="EN93" s="276"/>
      <c r="EO93" s="243"/>
      <c r="EP93" s="267"/>
      <c r="EQ93" s="243"/>
      <c r="ER93" s="267"/>
      <c r="ES93" s="243"/>
      <c r="ET93" s="267"/>
      <c r="EU93" s="277"/>
      <c r="EV93" s="282"/>
      <c r="EW93" s="276"/>
      <c r="EX93" s="243"/>
      <c r="EY93" s="267"/>
      <c r="EZ93" s="243"/>
      <c r="FA93" s="267"/>
      <c r="FB93" s="243"/>
      <c r="FC93" s="267"/>
      <c r="FD93" s="277"/>
      <c r="FE93" s="282"/>
      <c r="FF93" s="276"/>
      <c r="FG93" s="243"/>
      <c r="FH93" s="267"/>
      <c r="FI93" s="243"/>
      <c r="FJ93" s="267"/>
      <c r="FK93" s="243"/>
      <c r="FL93" s="267"/>
      <c r="FM93" s="277"/>
      <c r="FN93" s="282"/>
      <c r="FO93" s="276"/>
      <c r="FP93" s="243"/>
      <c r="FQ93" s="267"/>
      <c r="FR93" s="243"/>
      <c r="FS93" s="267"/>
      <c r="FT93" s="243"/>
      <c r="FU93" s="267"/>
      <c r="FV93" s="277"/>
      <c r="FW93" s="282"/>
    </row>
    <row r="94" spans="1:179" ht="15.75" customHeight="1">
      <c r="A94" s="245" t="s">
        <v>258</v>
      </c>
      <c r="B94" s="306"/>
      <c r="C94" s="306"/>
      <c r="D94" s="322"/>
      <c r="E94" s="309"/>
      <c r="F94" s="253">
        <f t="shared" si="91"/>
        <v>0</v>
      </c>
      <c r="G94" s="250">
        <f t="shared" si="84"/>
        <v>0</v>
      </c>
      <c r="H94" s="250">
        <f t="shared" si="85"/>
        <v>0</v>
      </c>
      <c r="I94" s="250">
        <f t="shared" si="86"/>
        <v>0</v>
      </c>
      <c r="J94" s="250">
        <f t="shared" si="87"/>
        <v>0</v>
      </c>
      <c r="K94" s="250">
        <f t="shared" si="88"/>
        <v>0</v>
      </c>
      <c r="L94" s="250">
        <f t="shared" si="89"/>
        <v>0</v>
      </c>
      <c r="M94" s="259">
        <f t="shared" si="90"/>
        <v>0</v>
      </c>
      <c r="N94" s="253">
        <f t="shared" si="92"/>
        <v>0</v>
      </c>
      <c r="O94" s="250">
        <f t="shared" si="93"/>
        <v>0</v>
      </c>
      <c r="P94" s="301"/>
      <c r="Q94" s="302"/>
      <c r="R94" s="267"/>
      <c r="S94" s="243"/>
      <c r="T94" s="267"/>
      <c r="U94" s="243"/>
      <c r="V94" s="267"/>
      <c r="W94" s="243"/>
      <c r="X94" s="267"/>
      <c r="Y94" s="277"/>
      <c r="Z94" s="282"/>
      <c r="AA94" s="276"/>
      <c r="AB94" s="243"/>
      <c r="AC94" s="267"/>
      <c r="AD94" s="243"/>
      <c r="AE94" s="267"/>
      <c r="AF94" s="243"/>
      <c r="AG94" s="267"/>
      <c r="AH94" s="277"/>
      <c r="AI94" s="282"/>
      <c r="AJ94" s="276"/>
      <c r="AK94" s="243"/>
      <c r="AL94" s="267"/>
      <c r="AM94" s="243"/>
      <c r="AN94" s="267"/>
      <c r="AO94" s="243"/>
      <c r="AP94" s="267"/>
      <c r="AQ94" s="277"/>
      <c r="AR94" s="282"/>
      <c r="AS94" s="276"/>
      <c r="AT94" s="243"/>
      <c r="AU94" s="267"/>
      <c r="AV94" s="243"/>
      <c r="AW94" s="267"/>
      <c r="AX94" s="243"/>
      <c r="AY94" s="267"/>
      <c r="AZ94" s="277"/>
      <c r="BA94" s="282"/>
      <c r="BB94" s="276"/>
      <c r="BC94" s="243"/>
      <c r="BD94" s="267"/>
      <c r="BE94" s="243"/>
      <c r="BF94" s="267"/>
      <c r="BG94" s="243"/>
      <c r="BH94" s="267"/>
      <c r="BI94" s="277"/>
      <c r="BJ94" s="282"/>
      <c r="BK94" s="276"/>
      <c r="BL94" s="243"/>
      <c r="BM94" s="267"/>
      <c r="BN94" s="243"/>
      <c r="BO94" s="267"/>
      <c r="BP94" s="243"/>
      <c r="BQ94" s="267"/>
      <c r="BR94" s="277"/>
      <c r="BS94" s="282"/>
      <c r="BT94" s="276"/>
      <c r="BU94" s="243"/>
      <c r="BV94" s="267"/>
      <c r="BW94" s="243"/>
      <c r="BX94" s="267"/>
      <c r="BY94" s="243"/>
      <c r="BZ94" s="267"/>
      <c r="CA94" s="277"/>
      <c r="CB94" s="282"/>
      <c r="CC94" s="276"/>
      <c r="CD94" s="243"/>
      <c r="CE94" s="267"/>
      <c r="CF94" s="243"/>
      <c r="CG94" s="267"/>
      <c r="CH94" s="243"/>
      <c r="CI94" s="267"/>
      <c r="CJ94" s="277"/>
      <c r="CK94" s="282"/>
      <c r="CL94" s="276"/>
      <c r="CM94" s="243"/>
      <c r="CN94" s="267"/>
      <c r="CO94" s="243"/>
      <c r="CP94" s="267"/>
      <c r="CQ94" s="243"/>
      <c r="CR94" s="267"/>
      <c r="CS94" s="277"/>
      <c r="CT94" s="282"/>
      <c r="CU94" s="276"/>
      <c r="CV94" s="243"/>
      <c r="CW94" s="267"/>
      <c r="CX94" s="243"/>
      <c r="CY94" s="267"/>
      <c r="CZ94" s="243"/>
      <c r="DA94" s="267"/>
      <c r="DB94" s="277"/>
      <c r="DC94" s="282"/>
      <c r="DD94" s="276"/>
      <c r="DE94" s="243"/>
      <c r="DF94" s="267"/>
      <c r="DG94" s="243"/>
      <c r="DH94" s="267"/>
      <c r="DI94" s="243"/>
      <c r="DJ94" s="267"/>
      <c r="DK94" s="277"/>
      <c r="DL94" s="282"/>
      <c r="DM94" s="276"/>
      <c r="DN94" s="243"/>
      <c r="DO94" s="267"/>
      <c r="DP94" s="243"/>
      <c r="DQ94" s="267"/>
      <c r="DR94" s="243"/>
      <c r="DS94" s="267"/>
      <c r="DT94" s="277"/>
      <c r="DU94" s="282"/>
      <c r="DV94" s="276"/>
      <c r="DW94" s="243"/>
      <c r="DX94" s="267"/>
      <c r="DY94" s="243"/>
      <c r="DZ94" s="267"/>
      <c r="EA94" s="243"/>
      <c r="EB94" s="267"/>
      <c r="EC94" s="277"/>
      <c r="ED94" s="282"/>
      <c r="EE94" s="276"/>
      <c r="EF94" s="243"/>
      <c r="EG94" s="267"/>
      <c r="EH94" s="243"/>
      <c r="EI94" s="267"/>
      <c r="EJ94" s="243"/>
      <c r="EK94" s="267"/>
      <c r="EL94" s="277"/>
      <c r="EM94" s="282"/>
      <c r="EN94" s="276"/>
      <c r="EO94" s="243"/>
      <c r="EP94" s="267"/>
      <c r="EQ94" s="243"/>
      <c r="ER94" s="267"/>
      <c r="ES94" s="243"/>
      <c r="ET94" s="267"/>
      <c r="EU94" s="277"/>
      <c r="EV94" s="282"/>
      <c r="EW94" s="276"/>
      <c r="EX94" s="243"/>
      <c r="EY94" s="267"/>
      <c r="EZ94" s="243"/>
      <c r="FA94" s="267"/>
      <c r="FB94" s="243"/>
      <c r="FC94" s="267"/>
      <c r="FD94" s="277"/>
      <c r="FE94" s="282"/>
      <c r="FF94" s="276"/>
      <c r="FG94" s="243"/>
      <c r="FH94" s="267"/>
      <c r="FI94" s="243"/>
      <c r="FJ94" s="267"/>
      <c r="FK94" s="243"/>
      <c r="FL94" s="267"/>
      <c r="FM94" s="277"/>
      <c r="FN94" s="282"/>
      <c r="FO94" s="276"/>
      <c r="FP94" s="243"/>
      <c r="FQ94" s="267"/>
      <c r="FR94" s="243"/>
      <c r="FS94" s="267"/>
      <c r="FT94" s="243"/>
      <c r="FU94" s="267"/>
      <c r="FV94" s="277"/>
      <c r="FW94" s="282"/>
    </row>
    <row r="95" spans="1:179" ht="18" customHeight="1">
      <c r="A95" s="245" t="s">
        <v>259</v>
      </c>
      <c r="B95" s="306"/>
      <c r="C95" s="306"/>
      <c r="D95" s="322"/>
      <c r="E95" s="309"/>
      <c r="F95" s="253">
        <f t="shared" si="91"/>
        <v>0</v>
      </c>
      <c r="G95" s="250">
        <f t="shared" si="84"/>
        <v>0</v>
      </c>
      <c r="H95" s="250">
        <f t="shared" si="85"/>
        <v>0</v>
      </c>
      <c r="I95" s="250">
        <f t="shared" si="86"/>
        <v>0</v>
      </c>
      <c r="J95" s="250">
        <f t="shared" si="87"/>
        <v>0</v>
      </c>
      <c r="K95" s="250">
        <f t="shared" si="88"/>
        <v>0</v>
      </c>
      <c r="L95" s="250">
        <f t="shared" si="89"/>
        <v>0</v>
      </c>
      <c r="M95" s="259">
        <f t="shared" si="90"/>
        <v>0</v>
      </c>
      <c r="N95" s="253">
        <f>+F95+H95+J95+L95</f>
        <v>0</v>
      </c>
      <c r="O95" s="250">
        <f>+G95+I95+K95+M95</f>
        <v>0</v>
      </c>
      <c r="P95" s="301"/>
      <c r="Q95" s="302"/>
      <c r="R95" s="267"/>
      <c r="S95" s="243"/>
      <c r="T95" s="267"/>
      <c r="U95" s="243"/>
      <c r="V95" s="267"/>
      <c r="W95" s="243"/>
      <c r="X95" s="267"/>
      <c r="Y95" s="277"/>
      <c r="Z95" s="282"/>
      <c r="AA95" s="276"/>
      <c r="AB95" s="243"/>
      <c r="AC95" s="267"/>
      <c r="AD95" s="243"/>
      <c r="AE95" s="267"/>
      <c r="AF95" s="243"/>
      <c r="AG95" s="267"/>
      <c r="AH95" s="277"/>
      <c r="AI95" s="282"/>
      <c r="AJ95" s="276"/>
      <c r="AK95" s="243"/>
      <c r="AL95" s="267"/>
      <c r="AM95" s="243"/>
      <c r="AN95" s="267"/>
      <c r="AO95" s="243"/>
      <c r="AP95" s="267"/>
      <c r="AQ95" s="277"/>
      <c r="AR95" s="282"/>
      <c r="AS95" s="276"/>
      <c r="AT95" s="243"/>
      <c r="AU95" s="267"/>
      <c r="AV95" s="243"/>
      <c r="AW95" s="267"/>
      <c r="AX95" s="243"/>
      <c r="AY95" s="267"/>
      <c r="AZ95" s="277"/>
      <c r="BA95" s="282"/>
      <c r="BB95" s="276"/>
      <c r="BC95" s="243"/>
      <c r="BD95" s="267"/>
      <c r="BE95" s="243"/>
      <c r="BF95" s="267"/>
      <c r="BG95" s="243"/>
      <c r="BH95" s="267"/>
      <c r="BI95" s="277"/>
      <c r="BJ95" s="282"/>
      <c r="BK95" s="276"/>
      <c r="BL95" s="243"/>
      <c r="BM95" s="267"/>
      <c r="BN95" s="243"/>
      <c r="BO95" s="267"/>
      <c r="BP95" s="243"/>
      <c r="BQ95" s="267"/>
      <c r="BR95" s="277"/>
      <c r="BS95" s="282"/>
      <c r="BT95" s="276"/>
      <c r="BU95" s="243"/>
      <c r="BV95" s="267"/>
      <c r="BW95" s="243"/>
      <c r="BX95" s="267"/>
      <c r="BY95" s="243"/>
      <c r="BZ95" s="267"/>
      <c r="CA95" s="277"/>
      <c r="CB95" s="282"/>
      <c r="CC95" s="276"/>
      <c r="CD95" s="243"/>
      <c r="CE95" s="267"/>
      <c r="CF95" s="243"/>
      <c r="CG95" s="267"/>
      <c r="CH95" s="243"/>
      <c r="CI95" s="267"/>
      <c r="CJ95" s="277"/>
      <c r="CK95" s="282"/>
      <c r="CL95" s="276"/>
      <c r="CM95" s="243"/>
      <c r="CN95" s="267"/>
      <c r="CO95" s="243"/>
      <c r="CP95" s="267"/>
      <c r="CQ95" s="243"/>
      <c r="CR95" s="267"/>
      <c r="CS95" s="277"/>
      <c r="CT95" s="282"/>
      <c r="CU95" s="276"/>
      <c r="CV95" s="243"/>
      <c r="CW95" s="267"/>
      <c r="CX95" s="243"/>
      <c r="CY95" s="267"/>
      <c r="CZ95" s="243"/>
      <c r="DA95" s="267"/>
      <c r="DB95" s="277"/>
      <c r="DC95" s="282"/>
      <c r="DD95" s="276"/>
      <c r="DE95" s="243"/>
      <c r="DF95" s="267"/>
      <c r="DG95" s="243"/>
      <c r="DH95" s="267"/>
      <c r="DI95" s="243"/>
      <c r="DJ95" s="267"/>
      <c r="DK95" s="277"/>
      <c r="DL95" s="282"/>
      <c r="DM95" s="276"/>
      <c r="DN95" s="243"/>
      <c r="DO95" s="267"/>
      <c r="DP95" s="243"/>
      <c r="DQ95" s="267"/>
      <c r="DR95" s="243"/>
      <c r="DS95" s="267"/>
      <c r="DT95" s="277"/>
      <c r="DU95" s="282"/>
      <c r="DV95" s="276"/>
      <c r="DW95" s="243"/>
      <c r="DX95" s="267"/>
      <c r="DY95" s="243"/>
      <c r="DZ95" s="267"/>
      <c r="EA95" s="243"/>
      <c r="EB95" s="267"/>
      <c r="EC95" s="277"/>
      <c r="ED95" s="282"/>
      <c r="EE95" s="276"/>
      <c r="EF95" s="243"/>
      <c r="EG95" s="267"/>
      <c r="EH95" s="243"/>
      <c r="EI95" s="267"/>
      <c r="EJ95" s="243"/>
      <c r="EK95" s="267"/>
      <c r="EL95" s="277"/>
      <c r="EM95" s="282"/>
      <c r="EN95" s="276"/>
      <c r="EO95" s="243"/>
      <c r="EP95" s="267"/>
      <c r="EQ95" s="243"/>
      <c r="ER95" s="267"/>
      <c r="ES95" s="243"/>
      <c r="ET95" s="267"/>
      <c r="EU95" s="277"/>
      <c r="EV95" s="282"/>
      <c r="EW95" s="276"/>
      <c r="EX95" s="243"/>
      <c r="EY95" s="267"/>
      <c r="EZ95" s="243"/>
      <c r="FA95" s="267"/>
      <c r="FB95" s="243"/>
      <c r="FC95" s="267"/>
      <c r="FD95" s="277"/>
      <c r="FE95" s="282"/>
      <c r="FF95" s="276"/>
      <c r="FG95" s="243"/>
      <c r="FH95" s="267"/>
      <c r="FI95" s="243"/>
      <c r="FJ95" s="267"/>
      <c r="FK95" s="243"/>
      <c r="FL95" s="267"/>
      <c r="FM95" s="277"/>
      <c r="FN95" s="282"/>
      <c r="FO95" s="276"/>
      <c r="FP95" s="243"/>
      <c r="FQ95" s="267"/>
      <c r="FR95" s="243"/>
      <c r="FS95" s="267"/>
      <c r="FT95" s="243"/>
      <c r="FU95" s="267"/>
      <c r="FV95" s="277"/>
      <c r="FW95" s="282"/>
    </row>
    <row r="96" spans="1:179" ht="18" customHeight="1" thickBot="1">
      <c r="A96" s="246" t="s">
        <v>260</v>
      </c>
      <c r="B96" s="307"/>
      <c r="C96" s="307"/>
      <c r="D96" s="323"/>
      <c r="E96" s="310"/>
      <c r="F96" s="253">
        <f t="shared" si="91"/>
        <v>0</v>
      </c>
      <c r="G96" s="250">
        <f t="shared" si="84"/>
        <v>0</v>
      </c>
      <c r="H96" s="250">
        <f t="shared" si="85"/>
        <v>0</v>
      </c>
      <c r="I96" s="250">
        <f t="shared" si="86"/>
        <v>0</v>
      </c>
      <c r="J96" s="250">
        <f t="shared" si="87"/>
        <v>0</v>
      </c>
      <c r="K96" s="250">
        <f t="shared" si="88"/>
        <v>0</v>
      </c>
      <c r="L96" s="250">
        <f t="shared" si="89"/>
        <v>0</v>
      </c>
      <c r="M96" s="259">
        <f t="shared" si="90"/>
        <v>0</v>
      </c>
      <c r="N96" s="253">
        <f>+F96+H96+J96+L96</f>
        <v>0</v>
      </c>
      <c r="O96" s="250">
        <f>+G96+I96+K96+M96</f>
        <v>0</v>
      </c>
      <c r="P96" s="303"/>
      <c r="Q96" s="304"/>
      <c r="R96" s="278"/>
      <c r="S96" s="249"/>
      <c r="T96" s="279"/>
      <c r="U96" s="249"/>
      <c r="V96" s="279"/>
      <c r="W96" s="249"/>
      <c r="X96" s="279"/>
      <c r="Y96" s="280"/>
      <c r="Z96" s="283"/>
      <c r="AA96" s="278"/>
      <c r="AB96" s="249"/>
      <c r="AC96" s="279"/>
      <c r="AD96" s="249"/>
      <c r="AE96" s="279"/>
      <c r="AF96" s="249"/>
      <c r="AG96" s="279"/>
      <c r="AH96" s="280"/>
      <c r="AI96" s="283"/>
      <c r="AJ96" s="278"/>
      <c r="AK96" s="249"/>
      <c r="AL96" s="279"/>
      <c r="AM96" s="249"/>
      <c r="AN96" s="279"/>
      <c r="AO96" s="249"/>
      <c r="AP96" s="279"/>
      <c r="AQ96" s="280"/>
      <c r="AR96" s="283"/>
      <c r="AS96" s="278"/>
      <c r="AT96" s="249"/>
      <c r="AU96" s="279"/>
      <c r="AV96" s="249"/>
      <c r="AW96" s="279"/>
      <c r="AX96" s="249"/>
      <c r="AY96" s="279"/>
      <c r="AZ96" s="280"/>
      <c r="BA96" s="283"/>
      <c r="BB96" s="278"/>
      <c r="BC96" s="249"/>
      <c r="BD96" s="279"/>
      <c r="BE96" s="249"/>
      <c r="BF96" s="279"/>
      <c r="BG96" s="249"/>
      <c r="BH96" s="279"/>
      <c r="BI96" s="280"/>
      <c r="BJ96" s="283"/>
      <c r="BK96" s="278"/>
      <c r="BL96" s="249"/>
      <c r="BM96" s="279"/>
      <c r="BN96" s="249"/>
      <c r="BO96" s="279"/>
      <c r="BP96" s="249"/>
      <c r="BQ96" s="279"/>
      <c r="BR96" s="280"/>
      <c r="BS96" s="283"/>
      <c r="BT96" s="278"/>
      <c r="BU96" s="249"/>
      <c r="BV96" s="279"/>
      <c r="BW96" s="249"/>
      <c r="BX96" s="279"/>
      <c r="BY96" s="249"/>
      <c r="BZ96" s="279"/>
      <c r="CA96" s="280"/>
      <c r="CB96" s="283"/>
      <c r="CC96" s="278"/>
      <c r="CD96" s="249"/>
      <c r="CE96" s="279"/>
      <c r="CF96" s="249"/>
      <c r="CG96" s="279"/>
      <c r="CH96" s="249"/>
      <c r="CI96" s="279"/>
      <c r="CJ96" s="280"/>
      <c r="CK96" s="283"/>
      <c r="CL96" s="278"/>
      <c r="CM96" s="249"/>
      <c r="CN96" s="279"/>
      <c r="CO96" s="249"/>
      <c r="CP96" s="279"/>
      <c r="CQ96" s="249"/>
      <c r="CR96" s="279"/>
      <c r="CS96" s="280"/>
      <c r="CT96" s="283"/>
      <c r="CU96" s="278"/>
      <c r="CV96" s="249"/>
      <c r="CW96" s="279"/>
      <c r="CX96" s="249"/>
      <c r="CY96" s="279"/>
      <c r="CZ96" s="249"/>
      <c r="DA96" s="279"/>
      <c r="DB96" s="280"/>
      <c r="DC96" s="283"/>
      <c r="DD96" s="278"/>
      <c r="DE96" s="249"/>
      <c r="DF96" s="279"/>
      <c r="DG96" s="249"/>
      <c r="DH96" s="279"/>
      <c r="DI96" s="249"/>
      <c r="DJ96" s="279"/>
      <c r="DK96" s="280"/>
      <c r="DL96" s="283"/>
      <c r="DM96" s="278"/>
      <c r="DN96" s="249"/>
      <c r="DO96" s="279"/>
      <c r="DP96" s="249"/>
      <c r="DQ96" s="279"/>
      <c r="DR96" s="249"/>
      <c r="DS96" s="279"/>
      <c r="DT96" s="280"/>
      <c r="DU96" s="283"/>
      <c r="DV96" s="278"/>
      <c r="DW96" s="249"/>
      <c r="DX96" s="279"/>
      <c r="DY96" s="249"/>
      <c r="DZ96" s="279"/>
      <c r="EA96" s="249"/>
      <c r="EB96" s="279"/>
      <c r="EC96" s="280"/>
      <c r="ED96" s="283"/>
      <c r="EE96" s="278"/>
      <c r="EF96" s="249"/>
      <c r="EG96" s="279"/>
      <c r="EH96" s="249"/>
      <c r="EI96" s="279"/>
      <c r="EJ96" s="249"/>
      <c r="EK96" s="279"/>
      <c r="EL96" s="280"/>
      <c r="EM96" s="283"/>
      <c r="EN96" s="278"/>
      <c r="EO96" s="249"/>
      <c r="EP96" s="279"/>
      <c r="EQ96" s="249"/>
      <c r="ER96" s="279"/>
      <c r="ES96" s="249"/>
      <c r="ET96" s="279"/>
      <c r="EU96" s="280"/>
      <c r="EV96" s="283"/>
      <c r="EW96" s="278"/>
      <c r="EX96" s="249"/>
      <c r="EY96" s="279"/>
      <c r="EZ96" s="249"/>
      <c r="FA96" s="279"/>
      <c r="FB96" s="249"/>
      <c r="FC96" s="279"/>
      <c r="FD96" s="280"/>
      <c r="FE96" s="283"/>
      <c r="FF96" s="278"/>
      <c r="FG96" s="249"/>
      <c r="FH96" s="279"/>
      <c r="FI96" s="249"/>
      <c r="FJ96" s="279"/>
      <c r="FK96" s="249"/>
      <c r="FL96" s="279"/>
      <c r="FM96" s="280"/>
      <c r="FN96" s="283"/>
      <c r="FO96" s="278"/>
      <c r="FP96" s="249"/>
      <c r="FQ96" s="279"/>
      <c r="FR96" s="249"/>
      <c r="FS96" s="279"/>
      <c r="FT96" s="249"/>
      <c r="FU96" s="279"/>
      <c r="FV96" s="280"/>
      <c r="FW96" s="283"/>
    </row>
    <row r="97" spans="1:179" ht="16.5" thickBot="1">
      <c r="A97" s="228" t="s">
        <v>323</v>
      </c>
      <c r="B97" s="240"/>
      <c r="C97" s="237"/>
      <c r="D97" s="237"/>
      <c r="E97" s="239"/>
      <c r="F97" s="264">
        <f aca="true" t="shared" si="96" ref="F97:P97">SUM(F85:F96)</f>
        <v>33</v>
      </c>
      <c r="G97" s="265">
        <f t="shared" si="96"/>
        <v>23</v>
      </c>
      <c r="H97" s="265">
        <f t="shared" si="96"/>
        <v>27</v>
      </c>
      <c r="I97" s="265">
        <f t="shared" si="96"/>
        <v>29</v>
      </c>
      <c r="J97" s="265">
        <f t="shared" si="96"/>
        <v>18</v>
      </c>
      <c r="K97" s="265">
        <f t="shared" si="96"/>
        <v>38</v>
      </c>
      <c r="L97" s="265">
        <f t="shared" si="96"/>
        <v>28</v>
      </c>
      <c r="M97" s="271">
        <f t="shared" si="96"/>
        <v>28</v>
      </c>
      <c r="N97" s="264">
        <f t="shared" si="96"/>
        <v>106</v>
      </c>
      <c r="O97" s="271">
        <f t="shared" si="96"/>
        <v>118</v>
      </c>
      <c r="P97" s="271">
        <f t="shared" si="96"/>
        <v>167</v>
      </c>
      <c r="Q97" s="272">
        <f>+SUM(N97*2+P97)/(N97+O97)</f>
        <v>1.6919642857142858</v>
      </c>
      <c r="R97" s="284"/>
      <c r="S97" s="285" t="str">
        <f>IF(SUM(R85:S96)=4," ","err")</f>
        <v> </v>
      </c>
      <c r="T97" s="286"/>
      <c r="U97" s="285" t="str">
        <f>IF(SUM(T85:U96)=4," ","err")</f>
        <v> </v>
      </c>
      <c r="V97" s="286"/>
      <c r="W97" s="285" t="str">
        <f>IF(SUM(V85:W96)=4," ","err")</f>
        <v> </v>
      </c>
      <c r="X97" s="286"/>
      <c r="Y97" s="285" t="str">
        <f>IF(SUM(X85:Y96)=4," ","err")</f>
        <v> </v>
      </c>
      <c r="Z97" s="287">
        <f>IF((SUM(R85:R96)+SUM(T85:T96)+SUM(V85:V96)+SUM(X85:X96))&gt;8,1,0)</f>
        <v>0</v>
      </c>
      <c r="AA97" s="284"/>
      <c r="AB97" s="285" t="str">
        <f>IF(SUM(AA85:AB96)=4," ","err")</f>
        <v> </v>
      </c>
      <c r="AC97" s="286"/>
      <c r="AD97" s="285" t="str">
        <f>IF(SUM(AC85:AD96)=4," ","err")</f>
        <v> </v>
      </c>
      <c r="AE97" s="286"/>
      <c r="AF97" s="285" t="str">
        <f>IF(SUM(AE85:AF96)=4," ","err")</f>
        <v> </v>
      </c>
      <c r="AG97" s="286"/>
      <c r="AH97" s="285" t="str">
        <f>IF(SUM(AG85:AH96)=4," ","err")</f>
        <v> </v>
      </c>
      <c r="AI97" s="287">
        <f>IF((SUM(AA85:AA96)+SUM(AC85:AC96)+SUM(AE85:AE96)+SUM(AG85:AG96))&gt;8,1,0)</f>
        <v>1</v>
      </c>
      <c r="AJ97" s="284"/>
      <c r="AK97" s="285" t="str">
        <f>IF(SUM(AJ85:AK96)=4," ","err")</f>
        <v> </v>
      </c>
      <c r="AL97" s="286"/>
      <c r="AM97" s="285" t="str">
        <f>IF(SUM(AL85:AM96)=4," ","err")</f>
        <v> </v>
      </c>
      <c r="AN97" s="286"/>
      <c r="AO97" s="285" t="str">
        <f>IF(SUM(AN85:AO96)=4," ","err")</f>
        <v> </v>
      </c>
      <c r="AP97" s="286"/>
      <c r="AQ97" s="285" t="str">
        <f>IF(SUM(AP85:AQ96)=4," ","err")</f>
        <v> </v>
      </c>
      <c r="AR97" s="287">
        <f>IF((SUM(AJ85:AJ96)+SUM(AL85:AL96)+SUM(AN85:AN96)+SUM(AP85:AP96))&gt;8,1,0)</f>
        <v>0</v>
      </c>
      <c r="AS97" s="284"/>
      <c r="AT97" s="285" t="str">
        <f>IF(SUM(AS85:AT96)=4," ","err")</f>
        <v> </v>
      </c>
      <c r="AU97" s="286"/>
      <c r="AV97" s="285" t="str">
        <f>IF(SUM(AU85:AV96)=4," ","err")</f>
        <v> </v>
      </c>
      <c r="AW97" s="286"/>
      <c r="AX97" s="285" t="str">
        <f>IF(SUM(AW85:AX96)=4," ","err")</f>
        <v> </v>
      </c>
      <c r="AY97" s="286"/>
      <c r="AZ97" s="285" t="str">
        <f>IF(SUM(AY85:AZ96)=4," ","err")</f>
        <v> </v>
      </c>
      <c r="BA97" s="287">
        <f>IF((SUM(AS85:AS96)+SUM(AU85:AU96)+SUM(AW85:AW96)+SUM(AY85:AY96))&gt;8,1,0)</f>
        <v>0</v>
      </c>
      <c r="BB97" s="284"/>
      <c r="BC97" s="285" t="str">
        <f>IF(SUM(BB85:BC96)=4," ","err")</f>
        <v> </v>
      </c>
      <c r="BD97" s="286"/>
      <c r="BE97" s="285" t="str">
        <f>IF(SUM(BD85:BE96)=4," ","err")</f>
        <v> </v>
      </c>
      <c r="BF97" s="286"/>
      <c r="BG97" s="285" t="str">
        <f>IF(SUM(BF85:BG96)=4," ","err")</f>
        <v> </v>
      </c>
      <c r="BH97" s="286"/>
      <c r="BI97" s="285" t="str">
        <f>IF(SUM(BH85:BI96)=4," ","err")</f>
        <v> </v>
      </c>
      <c r="BJ97" s="287">
        <f>IF((SUM(BB85:BB96)+SUM(BD85:BD96)+SUM(BF85:BF96)+SUM(BH85:BH96))&gt;8,1,0)</f>
        <v>0</v>
      </c>
      <c r="BK97" s="284"/>
      <c r="BL97" s="285" t="str">
        <f>IF(SUM(BK85:BL96)=4," ","err")</f>
        <v> </v>
      </c>
      <c r="BM97" s="286"/>
      <c r="BN97" s="285" t="str">
        <f>IF(SUM(BM85:BN96)=4," ","err")</f>
        <v> </v>
      </c>
      <c r="BO97" s="286"/>
      <c r="BP97" s="285" t="str">
        <f>IF(SUM(BO85:BP96)=4," ","err")</f>
        <v> </v>
      </c>
      <c r="BQ97" s="286"/>
      <c r="BR97" s="285" t="str">
        <f>IF(SUM(BQ85:BR96)=4," ","err")</f>
        <v> </v>
      </c>
      <c r="BS97" s="287">
        <f>IF((SUM(BK85:BK96)+SUM(BM85:BM96)+SUM(BO85:BO96)+SUM(BQ85:BQ96))&gt;8,1,0)</f>
        <v>0</v>
      </c>
      <c r="BT97" s="284"/>
      <c r="BU97" s="285" t="str">
        <f>IF(SUM(BT85:BU96)=4," ","err")</f>
        <v> </v>
      </c>
      <c r="BV97" s="286"/>
      <c r="BW97" s="285" t="str">
        <f>IF(SUM(BV85:BW96)=4," ","err")</f>
        <v> </v>
      </c>
      <c r="BX97" s="286"/>
      <c r="BY97" s="285" t="str">
        <f>IF(SUM(BX85:BY96)=4," ","err")</f>
        <v> </v>
      </c>
      <c r="BZ97" s="286"/>
      <c r="CA97" s="285" t="str">
        <f>IF(SUM(BZ85:CA96)=4," ","err")</f>
        <v> </v>
      </c>
      <c r="CB97" s="287">
        <f>IF((SUM(BT85:BT96)+SUM(BV85:BV96)+SUM(BX85:BX96)+SUM(BZ85:BZ96))&gt;8,1,0)</f>
        <v>0</v>
      </c>
      <c r="CC97" s="284"/>
      <c r="CD97" s="285" t="str">
        <f>IF(SUM(CC85:CD96)=4," ","err")</f>
        <v> </v>
      </c>
      <c r="CE97" s="286"/>
      <c r="CF97" s="285" t="str">
        <f>IF(SUM(CE85:CF96)=4," ","err")</f>
        <v> </v>
      </c>
      <c r="CG97" s="286"/>
      <c r="CH97" s="285" t="str">
        <f>IF(SUM(CG85:CH96)=4," ","err")</f>
        <v> </v>
      </c>
      <c r="CI97" s="286"/>
      <c r="CJ97" s="285" t="str">
        <f>IF(SUM(CI85:CJ96)=4," ","err")</f>
        <v> </v>
      </c>
      <c r="CK97" s="287">
        <f>IF((SUM(CC85:CC96)+SUM(CE85:CE96)+SUM(CG85:CG96)+SUM(CI85:CI96))&gt;8,1,0)</f>
        <v>1</v>
      </c>
      <c r="CL97" s="284"/>
      <c r="CM97" s="285" t="str">
        <f>IF(SUM(CL85:CM96)=4," ","err")</f>
        <v> </v>
      </c>
      <c r="CN97" s="286"/>
      <c r="CO97" s="285" t="str">
        <f>IF(SUM(CN85:CO96)=4," ","err")</f>
        <v> </v>
      </c>
      <c r="CP97" s="286"/>
      <c r="CQ97" s="285" t="str">
        <f>IF(SUM(CP85:CQ96)=4," ","err")</f>
        <v> </v>
      </c>
      <c r="CR97" s="286"/>
      <c r="CS97" s="285" t="str">
        <f>IF(SUM(CR85:CS96)=4," ","err")</f>
        <v> </v>
      </c>
      <c r="CT97" s="287">
        <f>IF((SUM(CL85:CL96)+SUM(CN85:CN96)+SUM(CP85:CP96)+SUM(CR85:CR96))&gt;8,1,0)</f>
        <v>0</v>
      </c>
      <c r="CU97" s="284"/>
      <c r="CV97" s="285" t="str">
        <f>IF(SUM(CU85:CV96)=4," ","err")</f>
        <v> </v>
      </c>
      <c r="CW97" s="286"/>
      <c r="CX97" s="285" t="str">
        <f>IF(SUM(CW85:CX96)=4," ","err")</f>
        <v> </v>
      </c>
      <c r="CY97" s="286"/>
      <c r="CZ97" s="285" t="str">
        <f>IF(SUM(CY85:CZ96)=4," ","err")</f>
        <v> </v>
      </c>
      <c r="DA97" s="286"/>
      <c r="DB97" s="285" t="str">
        <f>IF(SUM(DA85:DB96)=4," ","err")</f>
        <v> </v>
      </c>
      <c r="DC97" s="287">
        <f>IF((SUM(CU85:CU96)+SUM(CW85:CW96)+SUM(CY85:CY96)+SUM(DA85:DA96))&gt;8,1,0)</f>
        <v>1</v>
      </c>
      <c r="DD97" s="284"/>
      <c r="DE97" s="285" t="str">
        <f>IF(SUM(DD85:DE96)=4," ","err")</f>
        <v> </v>
      </c>
      <c r="DF97" s="286"/>
      <c r="DG97" s="285" t="str">
        <f>IF(SUM(DF85:DG96)=4," ","err")</f>
        <v> </v>
      </c>
      <c r="DH97" s="286"/>
      <c r="DI97" s="285" t="str">
        <f>IF(SUM(DH85:DI96)=4," ","err")</f>
        <v> </v>
      </c>
      <c r="DJ97" s="286"/>
      <c r="DK97" s="285" t="str">
        <f>IF(SUM(DJ85:DK96)=4," ","err")</f>
        <v> </v>
      </c>
      <c r="DL97" s="287">
        <f>IF((SUM(DD85:DD96)+SUM(DF85:DF96)+SUM(DH85:DH96)+SUM(DJ85:DJ96))&gt;8,1,0)</f>
        <v>0</v>
      </c>
      <c r="DM97" s="284"/>
      <c r="DN97" s="285" t="str">
        <f>IF(SUM(DM85:DN96)=4," ","err")</f>
        <v> </v>
      </c>
      <c r="DO97" s="286"/>
      <c r="DP97" s="285" t="str">
        <f>IF(SUM(DO85:DP96)=4," ","err")</f>
        <v> </v>
      </c>
      <c r="DQ97" s="286"/>
      <c r="DR97" s="285" t="str">
        <f>IF(SUM(DQ85:DR96)=4," ","err")</f>
        <v> </v>
      </c>
      <c r="DS97" s="286"/>
      <c r="DT97" s="285" t="str">
        <f>IF(SUM(DS85:DT96)=4," ","err")</f>
        <v> </v>
      </c>
      <c r="DU97" s="287">
        <f>IF((SUM(DM85:DM96)+SUM(DO85:DO96)+SUM(DQ85:DQ96)+SUM(DS85:DS96))&gt;8,1,0)</f>
        <v>1</v>
      </c>
      <c r="DV97" s="284"/>
      <c r="DW97" s="285" t="str">
        <f>IF(SUM(DV85:DW96)=4," ","err")</f>
        <v> </v>
      </c>
      <c r="DX97" s="286"/>
      <c r="DY97" s="285" t="str">
        <f>IF(SUM(DX85:DY96)=4," ","err")</f>
        <v> </v>
      </c>
      <c r="DZ97" s="286"/>
      <c r="EA97" s="285" t="str">
        <f>IF(SUM(DZ85:EA96)=4," ","err")</f>
        <v> </v>
      </c>
      <c r="EB97" s="286"/>
      <c r="EC97" s="285" t="str">
        <f>IF(SUM(EB85:EC96)=4," ","err")</f>
        <v> </v>
      </c>
      <c r="ED97" s="287">
        <f>IF((SUM(DV85:DV96)+SUM(DX85:DX96)+SUM(DZ85:DZ96)+SUM(EB85:EB96))&gt;8,1,0)</f>
        <v>1</v>
      </c>
      <c r="EE97" s="284"/>
      <c r="EF97" s="285" t="str">
        <f>IF(SUM(EE85:EF96)=4," ","err")</f>
        <v> </v>
      </c>
      <c r="EG97" s="286"/>
      <c r="EH97" s="285" t="str">
        <f>IF(SUM(EG85:EH96)=4," ","err")</f>
        <v> </v>
      </c>
      <c r="EI97" s="286"/>
      <c r="EJ97" s="285" t="str">
        <f>IF(SUM(EI85:EJ96)=4," ","err")</f>
        <v> </v>
      </c>
      <c r="EK97" s="286"/>
      <c r="EL97" s="285" t="str">
        <f>IF(SUM(EK85:EL96)=4," ","err")</f>
        <v> </v>
      </c>
      <c r="EM97" s="287">
        <f>IF((SUM(EE85:EE96)+SUM(EG85:EG96)+SUM(EI85:EI96)+SUM(EK85:EK96))&gt;8,1,0)</f>
        <v>0</v>
      </c>
      <c r="EN97" s="284"/>
      <c r="EO97" s="285" t="str">
        <f>IF(SUM(EN85:EO96)=4," ","err")</f>
        <v>err</v>
      </c>
      <c r="EP97" s="286"/>
      <c r="EQ97" s="285" t="str">
        <f>IF(SUM(EP85:EQ96)=4," ","err")</f>
        <v>err</v>
      </c>
      <c r="ER97" s="286"/>
      <c r="ES97" s="285" t="str">
        <f>IF(SUM(ER85:ES96)=4," ","err")</f>
        <v>err</v>
      </c>
      <c r="ET97" s="286"/>
      <c r="EU97" s="285" t="str">
        <f>IF(SUM(ET85:EU96)=4," ","err")</f>
        <v>err</v>
      </c>
      <c r="EV97" s="287">
        <f>IF((SUM(EN85:EN96)+SUM(EP85:EP96)+SUM(ER85:ER96)+SUM(ET85:ET96))&gt;8,1,0)</f>
        <v>0</v>
      </c>
      <c r="EW97" s="284"/>
      <c r="EX97" s="285" t="str">
        <f>IF(SUM(EW85:EX96)=4," ","err")</f>
        <v>err</v>
      </c>
      <c r="EY97" s="286"/>
      <c r="EZ97" s="285" t="str">
        <f>IF(SUM(EY85:EZ96)=4," ","err")</f>
        <v>err</v>
      </c>
      <c r="FA97" s="286"/>
      <c r="FB97" s="285" t="str">
        <f>IF(SUM(FA85:FB96)=4," ","err")</f>
        <v>err</v>
      </c>
      <c r="FC97" s="286"/>
      <c r="FD97" s="285" t="str">
        <f>IF(SUM(FC85:FD96)=4," ","err")</f>
        <v>err</v>
      </c>
      <c r="FE97" s="287">
        <f>IF((SUM(EW85:EW96)+SUM(EY85:EY96)+SUM(FA85:FA96)+SUM(FC85:FC96))&gt;8,1,0)</f>
        <v>0</v>
      </c>
      <c r="FF97" s="284"/>
      <c r="FG97" s="285" t="str">
        <f>IF(SUM(FF85:FG96)=4," ","err")</f>
        <v>err</v>
      </c>
      <c r="FH97" s="286"/>
      <c r="FI97" s="285" t="str">
        <f>IF(SUM(FH85:FI96)=4," ","err")</f>
        <v>err</v>
      </c>
      <c r="FJ97" s="286"/>
      <c r="FK97" s="285" t="str">
        <f>IF(SUM(FJ85:FK96)=4," ","err")</f>
        <v>err</v>
      </c>
      <c r="FL97" s="286"/>
      <c r="FM97" s="285" t="str">
        <f>IF(SUM(FL85:FM96)=4," ","err")</f>
        <v>err</v>
      </c>
      <c r="FN97" s="287">
        <f>IF((SUM(FF85:FF96)+SUM(FH85:FH96)+SUM(FJ85:FJ96)+SUM(FL85:FL96))&gt;8,1,0)</f>
        <v>0</v>
      </c>
      <c r="FO97" s="284"/>
      <c r="FP97" s="285" t="str">
        <f>IF(SUM(FO85:FP96)=4," ","err")</f>
        <v>err</v>
      </c>
      <c r="FQ97" s="286"/>
      <c r="FR97" s="285" t="str">
        <f>IF(SUM(FQ85:FR96)=4," ","err")</f>
        <v>err</v>
      </c>
      <c r="FS97" s="286"/>
      <c r="FT97" s="285" t="str">
        <f>IF(SUM(FS85:FT96)=4," ","err")</f>
        <v>err</v>
      </c>
      <c r="FU97" s="286"/>
      <c r="FV97" s="285" t="str">
        <f>IF(SUM(FU85:FV96)=4," ","err")</f>
        <v>err</v>
      </c>
      <c r="FW97" s="287">
        <f>IF((SUM(FO85:FO96)+SUM(FQ85:FQ96)+SUM(FS85:FS96)+SUM(FU85:FU96))&gt;8,1,0)</f>
        <v>0</v>
      </c>
    </row>
    <row r="98" ht="15">
      <c r="A98" s="228" t="s">
        <v>324</v>
      </c>
    </row>
    <row r="99" ht="15.75" thickBot="1"/>
    <row r="100" spans="1:179" ht="21" customHeight="1" thickBot="1">
      <c r="A100" s="328" t="s">
        <v>301</v>
      </c>
      <c r="B100" s="291"/>
      <c r="C100" s="292"/>
      <c r="D100" s="320"/>
      <c r="E100" s="293"/>
      <c r="F100" s="294"/>
      <c r="G100" s="294"/>
      <c r="H100" s="294"/>
      <c r="I100" s="294"/>
      <c r="J100" s="294"/>
      <c r="K100" s="294"/>
      <c r="L100" s="294"/>
      <c r="M100" s="294"/>
      <c r="N100" s="294"/>
      <c r="O100" s="294"/>
      <c r="P100" s="294"/>
      <c r="Q100" s="295"/>
      <c r="R100" s="576"/>
      <c r="S100" s="577"/>
      <c r="T100" s="577"/>
      <c r="U100" s="577"/>
      <c r="V100" s="577"/>
      <c r="W100" s="577"/>
      <c r="X100" s="577"/>
      <c r="Y100" s="577"/>
      <c r="Z100" s="578"/>
      <c r="AA100" s="576"/>
      <c r="AB100" s="577"/>
      <c r="AC100" s="577"/>
      <c r="AD100" s="577"/>
      <c r="AE100" s="577"/>
      <c r="AF100" s="577"/>
      <c r="AG100" s="577"/>
      <c r="AH100" s="577"/>
      <c r="AI100" s="578"/>
      <c r="AJ100" s="576"/>
      <c r="AK100" s="577"/>
      <c r="AL100" s="577"/>
      <c r="AM100" s="577"/>
      <c r="AN100" s="577"/>
      <c r="AO100" s="577"/>
      <c r="AP100" s="577"/>
      <c r="AQ100" s="577"/>
      <c r="AR100" s="578"/>
      <c r="AS100" s="576"/>
      <c r="AT100" s="577"/>
      <c r="AU100" s="577"/>
      <c r="AV100" s="577"/>
      <c r="AW100" s="577"/>
      <c r="AX100" s="577"/>
      <c r="AY100" s="577"/>
      <c r="AZ100" s="577"/>
      <c r="BA100" s="578"/>
      <c r="BB100" s="576"/>
      <c r="BC100" s="577"/>
      <c r="BD100" s="577"/>
      <c r="BE100" s="577"/>
      <c r="BF100" s="577"/>
      <c r="BG100" s="577"/>
      <c r="BH100" s="577"/>
      <c r="BI100" s="577"/>
      <c r="BJ100" s="578"/>
      <c r="BK100" s="576"/>
      <c r="BL100" s="577"/>
      <c r="BM100" s="577"/>
      <c r="BN100" s="577"/>
      <c r="BO100" s="577"/>
      <c r="BP100" s="577"/>
      <c r="BQ100" s="577"/>
      <c r="BR100" s="577"/>
      <c r="BS100" s="578"/>
      <c r="BT100" s="576"/>
      <c r="BU100" s="577"/>
      <c r="BV100" s="577"/>
      <c r="BW100" s="577"/>
      <c r="BX100" s="577"/>
      <c r="BY100" s="577"/>
      <c r="BZ100" s="577"/>
      <c r="CA100" s="577"/>
      <c r="CB100" s="578"/>
      <c r="CC100" s="576"/>
      <c r="CD100" s="577"/>
      <c r="CE100" s="577"/>
      <c r="CF100" s="577"/>
      <c r="CG100" s="577"/>
      <c r="CH100" s="577"/>
      <c r="CI100" s="577"/>
      <c r="CJ100" s="577"/>
      <c r="CK100" s="578"/>
      <c r="CL100" s="576"/>
      <c r="CM100" s="577"/>
      <c r="CN100" s="577"/>
      <c r="CO100" s="577"/>
      <c r="CP100" s="577"/>
      <c r="CQ100" s="577"/>
      <c r="CR100" s="577"/>
      <c r="CS100" s="577"/>
      <c r="CT100" s="578"/>
      <c r="CU100" s="576"/>
      <c r="CV100" s="577"/>
      <c r="CW100" s="577"/>
      <c r="CX100" s="577"/>
      <c r="CY100" s="577"/>
      <c r="CZ100" s="577"/>
      <c r="DA100" s="577"/>
      <c r="DB100" s="577"/>
      <c r="DC100" s="578"/>
      <c r="DD100" s="576"/>
      <c r="DE100" s="577"/>
      <c r="DF100" s="577"/>
      <c r="DG100" s="577"/>
      <c r="DH100" s="577"/>
      <c r="DI100" s="577"/>
      <c r="DJ100" s="577"/>
      <c r="DK100" s="577"/>
      <c r="DL100" s="578"/>
      <c r="DM100" s="576"/>
      <c r="DN100" s="577"/>
      <c r="DO100" s="577"/>
      <c r="DP100" s="577"/>
      <c r="DQ100" s="577"/>
      <c r="DR100" s="577"/>
      <c r="DS100" s="577"/>
      <c r="DT100" s="577"/>
      <c r="DU100" s="578"/>
      <c r="DV100" s="576"/>
      <c r="DW100" s="577"/>
      <c r="DX100" s="577"/>
      <c r="DY100" s="577"/>
      <c r="DZ100" s="577"/>
      <c r="EA100" s="577"/>
      <c r="EB100" s="577"/>
      <c r="EC100" s="577"/>
      <c r="ED100" s="578"/>
      <c r="EE100" s="576"/>
      <c r="EF100" s="577"/>
      <c r="EG100" s="577"/>
      <c r="EH100" s="577"/>
      <c r="EI100" s="577"/>
      <c r="EJ100" s="577"/>
      <c r="EK100" s="577"/>
      <c r="EL100" s="577"/>
      <c r="EM100" s="578"/>
      <c r="EN100" s="576"/>
      <c r="EO100" s="577"/>
      <c r="EP100" s="577"/>
      <c r="EQ100" s="577"/>
      <c r="ER100" s="577"/>
      <c r="ES100" s="577"/>
      <c r="ET100" s="577"/>
      <c r="EU100" s="577"/>
      <c r="EV100" s="578"/>
      <c r="EW100" s="576"/>
      <c r="EX100" s="577"/>
      <c r="EY100" s="577"/>
      <c r="EZ100" s="577"/>
      <c r="FA100" s="577"/>
      <c r="FB100" s="577"/>
      <c r="FC100" s="577"/>
      <c r="FD100" s="577"/>
      <c r="FE100" s="578"/>
      <c r="FF100" s="576"/>
      <c r="FG100" s="577"/>
      <c r="FH100" s="577"/>
      <c r="FI100" s="577"/>
      <c r="FJ100" s="577"/>
      <c r="FK100" s="577"/>
      <c r="FL100" s="577"/>
      <c r="FM100" s="577"/>
      <c r="FN100" s="578"/>
      <c r="FO100" s="576"/>
      <c r="FP100" s="577"/>
      <c r="FQ100" s="577"/>
      <c r="FR100" s="577"/>
      <c r="FS100" s="577"/>
      <c r="FT100" s="577"/>
      <c r="FU100" s="577"/>
      <c r="FV100" s="577"/>
      <c r="FW100" s="578"/>
    </row>
    <row r="101" spans="1:179" ht="15.75">
      <c r="A101" s="256" t="s">
        <v>304</v>
      </c>
      <c r="B101" s="314">
        <f aca="true" t="shared" si="97" ref="B101:B106">14*1.5</f>
        <v>21</v>
      </c>
      <c r="C101" s="244">
        <f aca="true" t="shared" si="98" ref="C101:C108">+N101+O101</f>
        <v>41</v>
      </c>
      <c r="D101" s="311">
        <v>0</v>
      </c>
      <c r="E101" s="317" t="str">
        <f aca="true" t="shared" si="99" ref="E101:E106">+IF(D101&lt;=0,"QUALIFIED","INELIGIBLE")</f>
        <v>QUALIFIED</v>
      </c>
      <c r="F101" s="252">
        <f>+R101+AA101+AJ101+AS101+BB101+BK101+BT101+CC101+CL101+CU101+DD101+DM101+DV101+EE101+EN101+EW101+FF101+FO101</f>
        <v>0</v>
      </c>
      <c r="G101" s="252">
        <f aca="true" t="shared" si="100" ref="G101:G112">+S101+AB101+AK101+AT101+BC101+BL101+BU101+CD101+CM101+CV101+DE101+DN101+DW101+EF101+EO101+EX101+FG101+FP101</f>
        <v>7</v>
      </c>
      <c r="H101" s="252">
        <f aca="true" t="shared" si="101" ref="H101:H112">+T101+AC101+AL101+AU101+BD101+BM101+BV101+CE101+CN101+CW101+DF101+DO101+DX101+EG101+EP101+EY101+FH101+FQ101</f>
        <v>2</v>
      </c>
      <c r="I101" s="252">
        <f aca="true" t="shared" si="102" ref="I101:I112">+U101+AD101+AM101+AV101+BE101+BN101+BW101+CF101+CO101+CX101+DG101+DP101+DY101+EH101+EQ101+EZ101+FI101+FR101</f>
        <v>9</v>
      </c>
      <c r="J101" s="252">
        <f aca="true" t="shared" si="103" ref="J101:J112">+V101+AE101+AN101+AW101+BF101+BO101+BX101+CG101+CP101+CY101+DH101+DQ101+DZ101+EI101+ER101+FA101+FJ101+FS101</f>
        <v>3</v>
      </c>
      <c r="K101" s="252">
        <f aca="true" t="shared" si="104" ref="K101:K112">+W101+AF101+AO101+AX101+BG101+BP101+BY101+CH101+CQ101+CZ101+DI101+DR101+EA101+EJ101+ES101+FB101+FK101+FT101</f>
        <v>8</v>
      </c>
      <c r="L101" s="252">
        <f aca="true" t="shared" si="105" ref="L101:L112">+X101+AG101+AP101+AY101+BH101+BQ101+BZ101+CI101+CR101+DA101+DJ101+DS101+EB101+EK101+ET101+FC101+FL101+FU101</f>
        <v>2</v>
      </c>
      <c r="M101" s="258">
        <f aca="true" t="shared" si="106" ref="M101:M112">+Y101+AH101+AQ101+AZ101+BI101+BR101+CA101+CJ101+CS101+DB101+DK101+DT101+EC101+EL101+EU101+FD101+FM101+FV101</f>
        <v>10</v>
      </c>
      <c r="N101" s="251">
        <f>+F101+H101+J101+L101</f>
        <v>7</v>
      </c>
      <c r="O101" s="252">
        <f>+G101+I101+K101+M101</f>
        <v>34</v>
      </c>
      <c r="P101" s="261">
        <f>+Z101+AI101+AR101+BA101+BJ101+BS101+CB101+CK101+CT101+DC101+DL101+DU101+ED101+EM101+EV101+FE101+FN101+FW101</f>
        <v>13</v>
      </c>
      <c r="Q101" s="298">
        <f>+SUM(N101*2+P101)/(N101+O101)</f>
        <v>0.6585365853658537</v>
      </c>
      <c r="R101" s="274"/>
      <c r="S101" s="248"/>
      <c r="T101" s="274"/>
      <c r="U101" s="248"/>
      <c r="V101" s="274"/>
      <c r="W101" s="248"/>
      <c r="X101" s="274"/>
      <c r="Y101" s="275"/>
      <c r="Z101" s="281"/>
      <c r="AA101" s="273">
        <v>0</v>
      </c>
      <c r="AB101" s="248">
        <v>1</v>
      </c>
      <c r="AC101" s="274">
        <v>0</v>
      </c>
      <c r="AD101" s="248">
        <v>0</v>
      </c>
      <c r="AE101" s="274">
        <v>0</v>
      </c>
      <c r="AF101" s="248">
        <v>1</v>
      </c>
      <c r="AG101" s="274">
        <v>0</v>
      </c>
      <c r="AH101" s="275">
        <v>1</v>
      </c>
      <c r="AI101" s="281">
        <v>1</v>
      </c>
      <c r="AJ101" s="273">
        <v>0</v>
      </c>
      <c r="AK101" s="248">
        <v>1</v>
      </c>
      <c r="AL101" s="274">
        <v>0</v>
      </c>
      <c r="AM101" s="248">
        <v>1</v>
      </c>
      <c r="AN101" s="274">
        <v>0</v>
      </c>
      <c r="AO101" s="248">
        <v>1</v>
      </c>
      <c r="AP101" s="274">
        <v>0</v>
      </c>
      <c r="AQ101" s="275">
        <v>0</v>
      </c>
      <c r="AR101" s="281">
        <v>1</v>
      </c>
      <c r="AS101" s="273">
        <v>0</v>
      </c>
      <c r="AT101" s="248">
        <v>1</v>
      </c>
      <c r="AU101" s="274">
        <v>1</v>
      </c>
      <c r="AV101" s="248">
        <v>0</v>
      </c>
      <c r="AW101" s="274">
        <v>0</v>
      </c>
      <c r="AX101" s="248">
        <v>1</v>
      </c>
      <c r="AY101" s="274">
        <v>0</v>
      </c>
      <c r="AZ101" s="275">
        <v>1</v>
      </c>
      <c r="BA101" s="281">
        <v>1</v>
      </c>
      <c r="BB101" s="273">
        <v>0</v>
      </c>
      <c r="BC101" s="248">
        <v>1</v>
      </c>
      <c r="BD101" s="274">
        <v>0</v>
      </c>
      <c r="BE101" s="248">
        <v>1</v>
      </c>
      <c r="BF101" s="274">
        <v>1</v>
      </c>
      <c r="BG101" s="248">
        <v>0</v>
      </c>
      <c r="BH101" s="274">
        <v>0</v>
      </c>
      <c r="BI101" s="275">
        <v>1</v>
      </c>
      <c r="BJ101" s="281">
        <v>0</v>
      </c>
      <c r="BK101" s="273">
        <v>0</v>
      </c>
      <c r="BL101" s="248">
        <v>0</v>
      </c>
      <c r="BM101" s="274">
        <v>0</v>
      </c>
      <c r="BN101" s="248">
        <v>1</v>
      </c>
      <c r="BO101" s="274">
        <v>0</v>
      </c>
      <c r="BP101" s="248">
        <v>0</v>
      </c>
      <c r="BQ101" s="274">
        <v>1</v>
      </c>
      <c r="BR101" s="275">
        <v>0</v>
      </c>
      <c r="BS101" s="281">
        <v>1</v>
      </c>
      <c r="BT101" s="273">
        <v>0</v>
      </c>
      <c r="BU101" s="248">
        <v>0</v>
      </c>
      <c r="BV101" s="274">
        <v>0</v>
      </c>
      <c r="BW101" s="248">
        <v>0</v>
      </c>
      <c r="BX101" s="274">
        <v>0</v>
      </c>
      <c r="BY101" s="248">
        <v>1</v>
      </c>
      <c r="BZ101" s="274">
        <v>0</v>
      </c>
      <c r="CA101" s="275">
        <v>1</v>
      </c>
      <c r="CB101" s="281">
        <v>0</v>
      </c>
      <c r="CC101" s="273">
        <v>0</v>
      </c>
      <c r="CD101" s="248">
        <v>0</v>
      </c>
      <c r="CE101" s="274">
        <v>1</v>
      </c>
      <c r="CF101" s="248">
        <v>0</v>
      </c>
      <c r="CG101" s="274">
        <v>1</v>
      </c>
      <c r="CH101" s="248">
        <v>0</v>
      </c>
      <c r="CI101" s="274">
        <v>0</v>
      </c>
      <c r="CJ101" s="275">
        <v>1</v>
      </c>
      <c r="CK101" s="281">
        <v>1</v>
      </c>
      <c r="CL101" s="273">
        <v>0</v>
      </c>
      <c r="CM101" s="248">
        <v>1</v>
      </c>
      <c r="CN101" s="274">
        <v>0</v>
      </c>
      <c r="CO101" s="248">
        <v>1</v>
      </c>
      <c r="CP101" s="274">
        <v>0</v>
      </c>
      <c r="CQ101" s="248">
        <v>1</v>
      </c>
      <c r="CR101" s="274">
        <v>0</v>
      </c>
      <c r="CS101" s="275">
        <v>1</v>
      </c>
      <c r="CT101" s="281">
        <v>0</v>
      </c>
      <c r="CU101" s="273">
        <v>0</v>
      </c>
      <c r="CV101" s="248">
        <v>1</v>
      </c>
      <c r="CW101" s="274">
        <v>0</v>
      </c>
      <c r="CX101" s="248">
        <v>1</v>
      </c>
      <c r="CY101" s="274">
        <v>0</v>
      </c>
      <c r="CZ101" s="248">
        <v>1</v>
      </c>
      <c r="DA101" s="274">
        <v>0</v>
      </c>
      <c r="DB101" s="275">
        <v>1</v>
      </c>
      <c r="DC101" s="281">
        <v>2</v>
      </c>
      <c r="DD101" s="273">
        <v>0</v>
      </c>
      <c r="DE101" s="248">
        <v>0</v>
      </c>
      <c r="DF101" s="274">
        <v>0</v>
      </c>
      <c r="DG101" s="248">
        <v>1</v>
      </c>
      <c r="DH101" s="274">
        <v>0</v>
      </c>
      <c r="DI101" s="248">
        <v>1</v>
      </c>
      <c r="DJ101" s="274">
        <v>0</v>
      </c>
      <c r="DK101" s="275">
        <v>1</v>
      </c>
      <c r="DL101" s="281">
        <v>2</v>
      </c>
      <c r="DM101" s="273">
        <v>0</v>
      </c>
      <c r="DN101" s="248">
        <v>1</v>
      </c>
      <c r="DO101" s="274">
        <v>0</v>
      </c>
      <c r="DP101" s="248">
        <v>1</v>
      </c>
      <c r="DQ101" s="274">
        <v>0</v>
      </c>
      <c r="DR101" s="248">
        <v>1</v>
      </c>
      <c r="DS101" s="274">
        <v>1</v>
      </c>
      <c r="DT101" s="275">
        <v>0</v>
      </c>
      <c r="DU101" s="281">
        <v>0</v>
      </c>
      <c r="DV101" s="273">
        <v>0</v>
      </c>
      <c r="DW101" s="248">
        <v>0</v>
      </c>
      <c r="DX101" s="274">
        <v>0</v>
      </c>
      <c r="DY101" s="248">
        <v>1</v>
      </c>
      <c r="DZ101" s="274">
        <v>1</v>
      </c>
      <c r="EA101" s="248">
        <v>0</v>
      </c>
      <c r="EB101" s="274">
        <v>0</v>
      </c>
      <c r="EC101" s="275">
        <v>1</v>
      </c>
      <c r="ED101" s="281">
        <v>4</v>
      </c>
      <c r="EE101" s="273">
        <v>0</v>
      </c>
      <c r="EF101" s="248">
        <v>0</v>
      </c>
      <c r="EG101" s="274">
        <v>0</v>
      </c>
      <c r="EH101" s="248">
        <v>1</v>
      </c>
      <c r="EI101" s="274">
        <v>0</v>
      </c>
      <c r="EJ101" s="248">
        <v>0</v>
      </c>
      <c r="EK101" s="274">
        <v>0</v>
      </c>
      <c r="EL101" s="275">
        <v>1</v>
      </c>
      <c r="EM101" s="281">
        <v>0</v>
      </c>
      <c r="EN101" s="273"/>
      <c r="EO101" s="248"/>
      <c r="EP101" s="274"/>
      <c r="EQ101" s="248"/>
      <c r="ER101" s="274"/>
      <c r="ES101" s="248"/>
      <c r="ET101" s="274"/>
      <c r="EU101" s="275"/>
      <c r="EV101" s="281"/>
      <c r="EW101" s="273"/>
      <c r="EX101" s="248"/>
      <c r="EY101" s="274"/>
      <c r="EZ101" s="248"/>
      <c r="FA101" s="274"/>
      <c r="FB101" s="248"/>
      <c r="FC101" s="274"/>
      <c r="FD101" s="275"/>
      <c r="FE101" s="281"/>
      <c r="FF101" s="273"/>
      <c r="FG101" s="248"/>
      <c r="FH101" s="274"/>
      <c r="FI101" s="248"/>
      <c r="FJ101" s="274"/>
      <c r="FK101" s="248"/>
      <c r="FL101" s="274"/>
      <c r="FM101" s="275"/>
      <c r="FN101" s="281"/>
      <c r="FO101" s="273"/>
      <c r="FP101" s="248"/>
      <c r="FQ101" s="274"/>
      <c r="FR101" s="248"/>
      <c r="FS101" s="274"/>
      <c r="FT101" s="248"/>
      <c r="FU101" s="274"/>
      <c r="FV101" s="275"/>
      <c r="FW101" s="281"/>
    </row>
    <row r="102" spans="1:179" ht="15.75">
      <c r="A102" s="245" t="s">
        <v>268</v>
      </c>
      <c r="B102" s="315">
        <f t="shared" si="97"/>
        <v>21</v>
      </c>
      <c r="C102" s="242">
        <f t="shared" si="98"/>
        <v>38</v>
      </c>
      <c r="D102" s="312">
        <v>0</v>
      </c>
      <c r="E102" s="318" t="str">
        <f t="shared" si="99"/>
        <v>QUALIFIED</v>
      </c>
      <c r="F102" s="250">
        <f aca="true" t="shared" si="107" ref="F102:F112">+R102+AA102+AJ102+AS102+BB102+BK102+BT102+CC102+CL102+CU102+DD102+DM102+DV102+EE102+EN102+EW102+FF102+FO102</f>
        <v>3</v>
      </c>
      <c r="G102" s="250">
        <f t="shared" si="100"/>
        <v>5</v>
      </c>
      <c r="H102" s="250">
        <f t="shared" si="101"/>
        <v>5</v>
      </c>
      <c r="I102" s="250">
        <f t="shared" si="102"/>
        <v>6</v>
      </c>
      <c r="J102" s="250">
        <f t="shared" si="103"/>
        <v>4</v>
      </c>
      <c r="K102" s="250">
        <f t="shared" si="104"/>
        <v>5</v>
      </c>
      <c r="L102" s="250">
        <f t="shared" si="105"/>
        <v>3</v>
      </c>
      <c r="M102" s="259">
        <f t="shared" si="106"/>
        <v>7</v>
      </c>
      <c r="N102" s="253">
        <f aca="true" t="shared" si="108" ref="N102:N110">+F102+H102+J102+L102</f>
        <v>15</v>
      </c>
      <c r="O102" s="250">
        <f aca="true" t="shared" si="109" ref="O102:O110">+G102+I102+K102+M102</f>
        <v>23</v>
      </c>
      <c r="P102" s="262">
        <f aca="true" t="shared" si="110" ref="P102:P108">+Z102+AI102+AR102+BA102+BJ102+BS102+CB102+CK102+CT102+DC102+DL102+DU102+ED102+EM102+EV102+FE102+FN102+FW102</f>
        <v>19</v>
      </c>
      <c r="Q102" s="299">
        <f aca="true" t="shared" si="111" ref="Q102:Q108">+SUM(N102*2+P102)/(N102+O102)</f>
        <v>1.2894736842105263</v>
      </c>
      <c r="R102" s="267">
        <v>0</v>
      </c>
      <c r="S102" s="243">
        <v>1</v>
      </c>
      <c r="T102" s="267">
        <v>1</v>
      </c>
      <c r="U102" s="243">
        <v>0</v>
      </c>
      <c r="V102" s="267">
        <v>0</v>
      </c>
      <c r="W102" s="243">
        <v>1</v>
      </c>
      <c r="X102" s="267">
        <v>0</v>
      </c>
      <c r="Y102" s="277">
        <v>1</v>
      </c>
      <c r="Z102" s="282">
        <v>2</v>
      </c>
      <c r="AA102" s="276">
        <v>0</v>
      </c>
      <c r="AB102" s="243">
        <v>1</v>
      </c>
      <c r="AC102" s="267">
        <v>0</v>
      </c>
      <c r="AD102" s="243">
        <v>1</v>
      </c>
      <c r="AE102" s="267">
        <v>0</v>
      </c>
      <c r="AF102" s="243">
        <v>0</v>
      </c>
      <c r="AG102" s="267">
        <v>0</v>
      </c>
      <c r="AH102" s="277">
        <v>1</v>
      </c>
      <c r="AI102" s="282">
        <v>0</v>
      </c>
      <c r="AJ102" s="276">
        <v>1</v>
      </c>
      <c r="AK102" s="243">
        <v>0</v>
      </c>
      <c r="AL102" s="267">
        <v>1</v>
      </c>
      <c r="AM102" s="243">
        <v>0</v>
      </c>
      <c r="AN102" s="267">
        <v>0</v>
      </c>
      <c r="AO102" s="243">
        <v>1</v>
      </c>
      <c r="AP102" s="267">
        <v>0</v>
      </c>
      <c r="AQ102" s="277">
        <v>1</v>
      </c>
      <c r="AR102" s="282">
        <v>3</v>
      </c>
      <c r="AS102" s="276"/>
      <c r="AT102" s="243"/>
      <c r="AU102" s="267"/>
      <c r="AV102" s="243"/>
      <c r="AW102" s="267"/>
      <c r="AX102" s="243"/>
      <c r="AY102" s="267"/>
      <c r="AZ102" s="277"/>
      <c r="BA102" s="282"/>
      <c r="BB102" s="276">
        <v>0</v>
      </c>
      <c r="BC102" s="243">
        <v>0</v>
      </c>
      <c r="BD102" s="267">
        <v>1</v>
      </c>
      <c r="BE102" s="243">
        <v>0</v>
      </c>
      <c r="BF102" s="267">
        <v>0</v>
      </c>
      <c r="BG102" s="243">
        <v>1</v>
      </c>
      <c r="BH102" s="267">
        <v>0</v>
      </c>
      <c r="BI102" s="277">
        <v>1</v>
      </c>
      <c r="BJ102" s="282">
        <v>1</v>
      </c>
      <c r="BK102" s="276">
        <v>0</v>
      </c>
      <c r="BL102" s="243">
        <v>0</v>
      </c>
      <c r="BM102" s="267">
        <v>0</v>
      </c>
      <c r="BN102" s="243">
        <v>1</v>
      </c>
      <c r="BO102" s="267">
        <v>1</v>
      </c>
      <c r="BP102" s="243">
        <v>0</v>
      </c>
      <c r="BQ102" s="267">
        <v>0</v>
      </c>
      <c r="BR102" s="277">
        <v>1</v>
      </c>
      <c r="BS102" s="282">
        <v>2</v>
      </c>
      <c r="BT102" s="276">
        <v>0</v>
      </c>
      <c r="BU102" s="243">
        <v>1</v>
      </c>
      <c r="BV102" s="267">
        <v>0</v>
      </c>
      <c r="BW102" s="243">
        <v>1</v>
      </c>
      <c r="BX102" s="267">
        <v>0</v>
      </c>
      <c r="BY102" s="243">
        <v>0</v>
      </c>
      <c r="BZ102" s="267">
        <v>0</v>
      </c>
      <c r="CA102" s="277">
        <v>1</v>
      </c>
      <c r="CB102" s="282">
        <v>2</v>
      </c>
      <c r="CC102" s="276">
        <v>0</v>
      </c>
      <c r="CD102" s="243">
        <v>0</v>
      </c>
      <c r="CE102" s="267">
        <v>1</v>
      </c>
      <c r="CF102" s="243">
        <v>0</v>
      </c>
      <c r="CG102" s="267">
        <v>1</v>
      </c>
      <c r="CH102" s="243">
        <v>0</v>
      </c>
      <c r="CI102" s="267">
        <v>0</v>
      </c>
      <c r="CJ102" s="277">
        <v>1</v>
      </c>
      <c r="CK102" s="282">
        <v>1</v>
      </c>
      <c r="CL102" s="276"/>
      <c r="CM102" s="243"/>
      <c r="CN102" s="267"/>
      <c r="CO102" s="243"/>
      <c r="CP102" s="267"/>
      <c r="CQ102" s="243"/>
      <c r="CR102" s="267"/>
      <c r="CS102" s="277"/>
      <c r="CT102" s="282"/>
      <c r="CU102" s="276"/>
      <c r="CV102" s="243"/>
      <c r="CW102" s="267"/>
      <c r="CX102" s="243"/>
      <c r="CY102" s="267"/>
      <c r="CZ102" s="243"/>
      <c r="DA102" s="267"/>
      <c r="DB102" s="277"/>
      <c r="DC102" s="282"/>
      <c r="DD102" s="276">
        <v>1</v>
      </c>
      <c r="DE102" s="243">
        <v>0</v>
      </c>
      <c r="DF102" s="267">
        <v>1</v>
      </c>
      <c r="DG102" s="243">
        <v>0</v>
      </c>
      <c r="DH102" s="267">
        <v>0</v>
      </c>
      <c r="DI102" s="243">
        <v>1</v>
      </c>
      <c r="DJ102" s="267">
        <v>0</v>
      </c>
      <c r="DK102" s="277">
        <v>0</v>
      </c>
      <c r="DL102" s="282">
        <v>5</v>
      </c>
      <c r="DM102" s="276">
        <v>0</v>
      </c>
      <c r="DN102" s="243">
        <v>1</v>
      </c>
      <c r="DO102" s="267">
        <v>0</v>
      </c>
      <c r="DP102" s="243">
        <v>1</v>
      </c>
      <c r="DQ102" s="267">
        <v>1</v>
      </c>
      <c r="DR102" s="243">
        <v>0</v>
      </c>
      <c r="DS102" s="267">
        <v>1</v>
      </c>
      <c r="DT102" s="277">
        <v>0</v>
      </c>
      <c r="DU102" s="282">
        <v>3</v>
      </c>
      <c r="DV102" s="276">
        <v>0</v>
      </c>
      <c r="DW102" s="243">
        <v>1</v>
      </c>
      <c r="DX102" s="267">
        <v>0</v>
      </c>
      <c r="DY102" s="243">
        <v>1</v>
      </c>
      <c r="DZ102" s="267">
        <v>0</v>
      </c>
      <c r="EA102" s="243">
        <v>1</v>
      </c>
      <c r="EB102" s="267">
        <v>1</v>
      </c>
      <c r="EC102" s="277">
        <v>0</v>
      </c>
      <c r="ED102" s="282">
        <v>0</v>
      </c>
      <c r="EE102" s="276">
        <v>1</v>
      </c>
      <c r="EF102" s="243">
        <v>0</v>
      </c>
      <c r="EG102" s="267">
        <v>0</v>
      </c>
      <c r="EH102" s="243">
        <v>1</v>
      </c>
      <c r="EI102" s="267">
        <v>1</v>
      </c>
      <c r="EJ102" s="243">
        <v>0</v>
      </c>
      <c r="EK102" s="267">
        <v>1</v>
      </c>
      <c r="EL102" s="277">
        <v>0</v>
      </c>
      <c r="EM102" s="282">
        <v>0</v>
      </c>
      <c r="EN102" s="276"/>
      <c r="EO102" s="243"/>
      <c r="EP102" s="267"/>
      <c r="EQ102" s="243"/>
      <c r="ER102" s="267"/>
      <c r="ES102" s="243"/>
      <c r="ET102" s="267"/>
      <c r="EU102" s="277"/>
      <c r="EV102" s="282"/>
      <c r="EW102" s="276"/>
      <c r="EX102" s="243"/>
      <c r="EY102" s="267"/>
      <c r="EZ102" s="243"/>
      <c r="FA102" s="267"/>
      <c r="FB102" s="243"/>
      <c r="FC102" s="267"/>
      <c r="FD102" s="277"/>
      <c r="FE102" s="282"/>
      <c r="FF102" s="276"/>
      <c r="FG102" s="243"/>
      <c r="FH102" s="267"/>
      <c r="FI102" s="243"/>
      <c r="FJ102" s="267"/>
      <c r="FK102" s="243"/>
      <c r="FL102" s="267"/>
      <c r="FM102" s="277"/>
      <c r="FN102" s="282"/>
      <c r="FO102" s="276"/>
      <c r="FP102" s="243"/>
      <c r="FQ102" s="267"/>
      <c r="FR102" s="243"/>
      <c r="FS102" s="267"/>
      <c r="FT102" s="243"/>
      <c r="FU102" s="267"/>
      <c r="FV102" s="277"/>
      <c r="FW102" s="282"/>
    </row>
    <row r="103" spans="1:179" ht="15.75">
      <c r="A103" s="245" t="s">
        <v>313</v>
      </c>
      <c r="B103" s="315">
        <f t="shared" si="97"/>
        <v>21</v>
      </c>
      <c r="C103" s="242">
        <f t="shared" si="98"/>
        <v>25</v>
      </c>
      <c r="D103" s="312">
        <v>0</v>
      </c>
      <c r="E103" s="318" t="str">
        <f t="shared" si="99"/>
        <v>QUALIFIED</v>
      </c>
      <c r="F103" s="250">
        <f t="shared" si="107"/>
        <v>2</v>
      </c>
      <c r="G103" s="250">
        <f t="shared" si="100"/>
        <v>2</v>
      </c>
      <c r="H103" s="250">
        <f t="shared" si="101"/>
        <v>4</v>
      </c>
      <c r="I103" s="250">
        <f t="shared" si="102"/>
        <v>6</v>
      </c>
      <c r="J103" s="250">
        <f t="shared" si="103"/>
        <v>0</v>
      </c>
      <c r="K103" s="250">
        <f t="shared" si="104"/>
        <v>2</v>
      </c>
      <c r="L103" s="250">
        <f t="shared" si="105"/>
        <v>3</v>
      </c>
      <c r="M103" s="259">
        <f t="shared" si="106"/>
        <v>6</v>
      </c>
      <c r="N103" s="253">
        <f t="shared" si="108"/>
        <v>9</v>
      </c>
      <c r="O103" s="250">
        <f t="shared" si="109"/>
        <v>16</v>
      </c>
      <c r="P103" s="262">
        <f t="shared" si="110"/>
        <v>3</v>
      </c>
      <c r="Q103" s="299">
        <f t="shared" si="111"/>
        <v>0.84</v>
      </c>
      <c r="R103" s="267">
        <v>0</v>
      </c>
      <c r="S103" s="243">
        <v>1</v>
      </c>
      <c r="T103" s="267">
        <v>0</v>
      </c>
      <c r="U103" s="243">
        <v>1</v>
      </c>
      <c r="V103" s="267">
        <v>0</v>
      </c>
      <c r="W103" s="243">
        <v>1</v>
      </c>
      <c r="X103" s="267">
        <v>0</v>
      </c>
      <c r="Y103" s="277">
        <v>1</v>
      </c>
      <c r="Z103" s="282">
        <v>1</v>
      </c>
      <c r="AA103" s="276">
        <v>0</v>
      </c>
      <c r="AB103" s="243">
        <v>0</v>
      </c>
      <c r="AC103" s="267">
        <v>1</v>
      </c>
      <c r="AD103" s="243">
        <v>0</v>
      </c>
      <c r="AE103" s="267">
        <v>0</v>
      </c>
      <c r="AF103" s="243">
        <v>0</v>
      </c>
      <c r="AG103" s="267">
        <v>0</v>
      </c>
      <c r="AH103" s="277">
        <v>1</v>
      </c>
      <c r="AI103" s="282">
        <v>0</v>
      </c>
      <c r="AJ103" s="276">
        <v>0</v>
      </c>
      <c r="AK103" s="243">
        <v>0</v>
      </c>
      <c r="AL103" s="267">
        <v>1</v>
      </c>
      <c r="AM103" s="243">
        <v>0</v>
      </c>
      <c r="AN103" s="267">
        <v>0</v>
      </c>
      <c r="AO103" s="243">
        <v>0</v>
      </c>
      <c r="AP103" s="267">
        <v>1</v>
      </c>
      <c r="AQ103" s="277">
        <v>0</v>
      </c>
      <c r="AR103" s="282">
        <v>0</v>
      </c>
      <c r="AS103" s="276"/>
      <c r="AT103" s="243"/>
      <c r="AU103" s="267"/>
      <c r="AV103" s="243"/>
      <c r="AW103" s="267"/>
      <c r="AX103" s="243"/>
      <c r="AY103" s="267"/>
      <c r="AZ103" s="277"/>
      <c r="BA103" s="282"/>
      <c r="BB103" s="276">
        <v>0</v>
      </c>
      <c r="BC103" s="243">
        <v>0</v>
      </c>
      <c r="BD103" s="267">
        <v>0</v>
      </c>
      <c r="BE103" s="243">
        <v>1</v>
      </c>
      <c r="BF103" s="267">
        <v>0</v>
      </c>
      <c r="BG103" s="243">
        <v>0</v>
      </c>
      <c r="BH103" s="267">
        <v>0</v>
      </c>
      <c r="BI103" s="277">
        <v>0</v>
      </c>
      <c r="BJ103" s="282">
        <v>0</v>
      </c>
      <c r="BK103" s="276">
        <v>1</v>
      </c>
      <c r="BL103" s="243">
        <v>0</v>
      </c>
      <c r="BM103" s="267">
        <v>0</v>
      </c>
      <c r="BN103" s="243">
        <v>1</v>
      </c>
      <c r="BO103" s="267">
        <v>0</v>
      </c>
      <c r="BP103" s="243">
        <v>0</v>
      </c>
      <c r="BQ103" s="267">
        <v>1</v>
      </c>
      <c r="BR103" s="277">
        <v>0</v>
      </c>
      <c r="BS103" s="282">
        <v>0</v>
      </c>
      <c r="BT103" s="276">
        <v>0</v>
      </c>
      <c r="BU103" s="243">
        <v>0</v>
      </c>
      <c r="BV103" s="267">
        <v>1</v>
      </c>
      <c r="BW103" s="243">
        <v>0</v>
      </c>
      <c r="BX103" s="267">
        <v>0</v>
      </c>
      <c r="BY103" s="243">
        <v>0</v>
      </c>
      <c r="BZ103" s="267">
        <v>0</v>
      </c>
      <c r="CA103" s="277">
        <v>1</v>
      </c>
      <c r="CB103" s="282">
        <v>1</v>
      </c>
      <c r="CC103" s="276">
        <v>1</v>
      </c>
      <c r="CD103" s="243">
        <v>0</v>
      </c>
      <c r="CE103" s="267">
        <v>0</v>
      </c>
      <c r="CF103" s="243">
        <v>1</v>
      </c>
      <c r="CG103" s="267">
        <v>0</v>
      </c>
      <c r="CH103" s="243">
        <v>0</v>
      </c>
      <c r="CI103" s="267">
        <v>0</v>
      </c>
      <c r="CJ103" s="277">
        <v>1</v>
      </c>
      <c r="CK103" s="282">
        <v>1</v>
      </c>
      <c r="CL103" s="276"/>
      <c r="CM103" s="243"/>
      <c r="CN103" s="267"/>
      <c r="CO103" s="243"/>
      <c r="CP103" s="267"/>
      <c r="CQ103" s="243"/>
      <c r="CR103" s="267"/>
      <c r="CS103" s="277"/>
      <c r="CT103" s="282"/>
      <c r="CU103" s="276"/>
      <c r="CV103" s="243"/>
      <c r="CW103" s="267"/>
      <c r="CX103" s="243"/>
      <c r="CY103" s="267"/>
      <c r="CZ103" s="243"/>
      <c r="DA103" s="267"/>
      <c r="DB103" s="277"/>
      <c r="DC103" s="282"/>
      <c r="DD103" s="276">
        <v>0</v>
      </c>
      <c r="DE103" s="243">
        <v>1</v>
      </c>
      <c r="DF103" s="267">
        <v>1</v>
      </c>
      <c r="DG103" s="243">
        <v>0</v>
      </c>
      <c r="DH103" s="267">
        <v>0</v>
      </c>
      <c r="DI103" s="243">
        <v>0</v>
      </c>
      <c r="DJ103" s="267">
        <v>1</v>
      </c>
      <c r="DK103" s="277">
        <v>0</v>
      </c>
      <c r="DL103" s="282">
        <v>0</v>
      </c>
      <c r="DM103" s="276">
        <v>0</v>
      </c>
      <c r="DN103" s="243">
        <v>0</v>
      </c>
      <c r="DO103" s="267">
        <v>0</v>
      </c>
      <c r="DP103" s="243">
        <v>1</v>
      </c>
      <c r="DQ103" s="267">
        <v>0</v>
      </c>
      <c r="DR103" s="243">
        <v>1</v>
      </c>
      <c r="DS103" s="267">
        <v>0</v>
      </c>
      <c r="DT103" s="277">
        <v>1</v>
      </c>
      <c r="DU103" s="282">
        <v>0</v>
      </c>
      <c r="DV103" s="276"/>
      <c r="DW103" s="243"/>
      <c r="DX103" s="267"/>
      <c r="DY103" s="243"/>
      <c r="DZ103" s="267"/>
      <c r="EA103" s="243"/>
      <c r="EB103" s="267"/>
      <c r="EC103" s="277"/>
      <c r="ED103" s="282"/>
      <c r="EE103" s="276">
        <v>0</v>
      </c>
      <c r="EF103" s="243">
        <v>0</v>
      </c>
      <c r="EG103" s="267">
        <v>0</v>
      </c>
      <c r="EH103" s="243">
        <v>1</v>
      </c>
      <c r="EI103" s="267">
        <v>0</v>
      </c>
      <c r="EJ103" s="243">
        <v>0</v>
      </c>
      <c r="EK103" s="267">
        <v>0</v>
      </c>
      <c r="EL103" s="277">
        <v>1</v>
      </c>
      <c r="EM103" s="282">
        <v>0</v>
      </c>
      <c r="EN103" s="276"/>
      <c r="EO103" s="243"/>
      <c r="EP103" s="267"/>
      <c r="EQ103" s="243"/>
      <c r="ER103" s="267"/>
      <c r="ES103" s="243"/>
      <c r="ET103" s="267"/>
      <c r="EU103" s="277"/>
      <c r="EV103" s="282"/>
      <c r="EW103" s="276"/>
      <c r="EX103" s="243"/>
      <c r="EY103" s="267"/>
      <c r="EZ103" s="243"/>
      <c r="FA103" s="267"/>
      <c r="FB103" s="243"/>
      <c r="FC103" s="267"/>
      <c r="FD103" s="277"/>
      <c r="FE103" s="282"/>
      <c r="FF103" s="276"/>
      <c r="FG103" s="243"/>
      <c r="FH103" s="267"/>
      <c r="FI103" s="243"/>
      <c r="FJ103" s="267"/>
      <c r="FK103" s="243"/>
      <c r="FL103" s="267"/>
      <c r="FM103" s="277"/>
      <c r="FN103" s="282"/>
      <c r="FO103" s="276"/>
      <c r="FP103" s="243"/>
      <c r="FQ103" s="267"/>
      <c r="FR103" s="243"/>
      <c r="FS103" s="267"/>
      <c r="FT103" s="243"/>
      <c r="FU103" s="267"/>
      <c r="FV103" s="277"/>
      <c r="FW103" s="282"/>
    </row>
    <row r="104" spans="1:256" ht="15.75">
      <c r="A104" s="245" t="s">
        <v>361</v>
      </c>
      <c r="B104" s="315">
        <f t="shared" si="97"/>
        <v>21</v>
      </c>
      <c r="C104" s="242">
        <f t="shared" si="98"/>
        <v>40</v>
      </c>
      <c r="D104" s="312">
        <v>0</v>
      </c>
      <c r="E104" s="318" t="str">
        <f t="shared" si="99"/>
        <v>QUALIFIED</v>
      </c>
      <c r="F104" s="250">
        <f t="shared" si="107"/>
        <v>3</v>
      </c>
      <c r="G104" s="250">
        <f t="shared" si="100"/>
        <v>8</v>
      </c>
      <c r="H104" s="250">
        <f t="shared" si="101"/>
        <v>2</v>
      </c>
      <c r="I104" s="250">
        <f t="shared" si="102"/>
        <v>7</v>
      </c>
      <c r="J104" s="250">
        <f t="shared" si="103"/>
        <v>4</v>
      </c>
      <c r="K104" s="250">
        <f t="shared" si="104"/>
        <v>7</v>
      </c>
      <c r="L104" s="250">
        <f t="shared" si="105"/>
        <v>1</v>
      </c>
      <c r="M104" s="259">
        <f t="shared" si="106"/>
        <v>8</v>
      </c>
      <c r="N104" s="253">
        <f t="shared" si="108"/>
        <v>10</v>
      </c>
      <c r="O104" s="250">
        <f t="shared" si="109"/>
        <v>30</v>
      </c>
      <c r="P104" s="262">
        <f t="shared" si="110"/>
        <v>14</v>
      </c>
      <c r="Q104" s="299">
        <f t="shared" si="111"/>
        <v>0.85</v>
      </c>
      <c r="R104" s="267">
        <v>0</v>
      </c>
      <c r="S104" s="243">
        <v>0</v>
      </c>
      <c r="T104" s="267">
        <v>0</v>
      </c>
      <c r="U104" s="243">
        <v>1</v>
      </c>
      <c r="V104" s="267">
        <v>0</v>
      </c>
      <c r="W104" s="243">
        <v>1</v>
      </c>
      <c r="X104" s="267">
        <v>0</v>
      </c>
      <c r="Y104" s="277">
        <v>1</v>
      </c>
      <c r="Z104" s="282">
        <v>2</v>
      </c>
      <c r="AA104" s="276">
        <v>0</v>
      </c>
      <c r="AB104" s="243">
        <v>0</v>
      </c>
      <c r="AC104" s="267">
        <v>1</v>
      </c>
      <c r="AD104" s="243">
        <v>0</v>
      </c>
      <c r="AE104" s="267">
        <v>0</v>
      </c>
      <c r="AF104" s="243">
        <v>1</v>
      </c>
      <c r="AG104" s="267">
        <v>0</v>
      </c>
      <c r="AH104" s="277">
        <v>0</v>
      </c>
      <c r="AI104" s="282">
        <v>0</v>
      </c>
      <c r="AJ104" s="276">
        <v>0</v>
      </c>
      <c r="AK104" s="243">
        <v>1</v>
      </c>
      <c r="AL104" s="267">
        <v>0</v>
      </c>
      <c r="AM104" s="243">
        <v>0</v>
      </c>
      <c r="AN104" s="267">
        <v>0</v>
      </c>
      <c r="AO104" s="243">
        <v>0</v>
      </c>
      <c r="AP104" s="267">
        <v>0</v>
      </c>
      <c r="AQ104" s="277">
        <v>1</v>
      </c>
      <c r="AR104" s="282">
        <v>0</v>
      </c>
      <c r="AS104" s="276">
        <v>0</v>
      </c>
      <c r="AT104" s="243">
        <v>1</v>
      </c>
      <c r="AU104" s="267">
        <v>1</v>
      </c>
      <c r="AV104" s="243">
        <v>0</v>
      </c>
      <c r="AW104" s="267">
        <v>0</v>
      </c>
      <c r="AX104" s="243">
        <v>1</v>
      </c>
      <c r="AY104" s="267">
        <v>0</v>
      </c>
      <c r="AZ104" s="277">
        <v>1</v>
      </c>
      <c r="BA104" s="282">
        <v>0</v>
      </c>
      <c r="BB104" s="276">
        <v>1</v>
      </c>
      <c r="BC104" s="243">
        <v>0</v>
      </c>
      <c r="BD104" s="267">
        <v>0</v>
      </c>
      <c r="BE104" s="243">
        <v>0</v>
      </c>
      <c r="BF104" s="267">
        <v>1</v>
      </c>
      <c r="BG104" s="243">
        <v>0</v>
      </c>
      <c r="BH104" s="267">
        <v>0</v>
      </c>
      <c r="BI104" s="277">
        <v>1</v>
      </c>
      <c r="BJ104" s="282">
        <v>0</v>
      </c>
      <c r="BK104" s="276">
        <v>0</v>
      </c>
      <c r="BL104" s="243">
        <v>1</v>
      </c>
      <c r="BM104" s="267">
        <v>0</v>
      </c>
      <c r="BN104" s="243">
        <v>0</v>
      </c>
      <c r="BO104" s="267">
        <v>1</v>
      </c>
      <c r="BP104" s="243">
        <v>0</v>
      </c>
      <c r="BQ104" s="267">
        <v>0</v>
      </c>
      <c r="BR104" s="277">
        <v>0</v>
      </c>
      <c r="BS104" s="282">
        <v>1</v>
      </c>
      <c r="BT104" s="276">
        <v>0</v>
      </c>
      <c r="BU104" s="243">
        <v>1</v>
      </c>
      <c r="BV104" s="267">
        <v>0</v>
      </c>
      <c r="BW104" s="243">
        <v>1</v>
      </c>
      <c r="BX104" s="267">
        <v>0</v>
      </c>
      <c r="BY104" s="243">
        <v>1</v>
      </c>
      <c r="BZ104" s="267">
        <v>0</v>
      </c>
      <c r="CA104" s="277">
        <v>0</v>
      </c>
      <c r="CB104" s="282">
        <v>2</v>
      </c>
      <c r="CC104" s="276">
        <v>1</v>
      </c>
      <c r="CD104" s="243">
        <v>0</v>
      </c>
      <c r="CE104" s="267">
        <v>0</v>
      </c>
      <c r="CF104" s="243">
        <v>0</v>
      </c>
      <c r="CG104" s="267">
        <v>0</v>
      </c>
      <c r="CH104" s="243">
        <v>1</v>
      </c>
      <c r="CI104" s="267">
        <v>0</v>
      </c>
      <c r="CJ104" s="277">
        <v>0</v>
      </c>
      <c r="CK104" s="282">
        <v>0</v>
      </c>
      <c r="CL104" s="276">
        <v>0</v>
      </c>
      <c r="CM104" s="243">
        <v>1</v>
      </c>
      <c r="CN104" s="267">
        <v>0</v>
      </c>
      <c r="CO104" s="243">
        <v>1</v>
      </c>
      <c r="CP104" s="267">
        <v>0</v>
      </c>
      <c r="CQ104" s="243">
        <v>1</v>
      </c>
      <c r="CR104" s="267">
        <v>0</v>
      </c>
      <c r="CS104" s="277">
        <v>1</v>
      </c>
      <c r="CT104" s="282">
        <v>3</v>
      </c>
      <c r="CU104" s="276">
        <v>0</v>
      </c>
      <c r="CV104" s="243">
        <v>1</v>
      </c>
      <c r="CW104" s="267">
        <v>0</v>
      </c>
      <c r="CX104" s="243">
        <v>1</v>
      </c>
      <c r="CY104" s="267">
        <v>0</v>
      </c>
      <c r="CZ104" s="243">
        <v>1</v>
      </c>
      <c r="DA104" s="267">
        <v>0</v>
      </c>
      <c r="DB104" s="277">
        <v>1</v>
      </c>
      <c r="DC104" s="282">
        <v>0</v>
      </c>
      <c r="DD104" s="276">
        <v>0</v>
      </c>
      <c r="DE104" s="243">
        <v>0</v>
      </c>
      <c r="DF104" s="267">
        <v>0</v>
      </c>
      <c r="DG104" s="243">
        <v>1</v>
      </c>
      <c r="DH104" s="267">
        <v>0</v>
      </c>
      <c r="DI104" s="243">
        <v>0</v>
      </c>
      <c r="DJ104" s="267">
        <v>1</v>
      </c>
      <c r="DK104" s="277">
        <v>0</v>
      </c>
      <c r="DL104" s="282">
        <v>0</v>
      </c>
      <c r="DM104" s="276">
        <v>1</v>
      </c>
      <c r="DN104" s="243">
        <v>0</v>
      </c>
      <c r="DO104" s="267">
        <v>0</v>
      </c>
      <c r="DP104" s="243">
        <v>1</v>
      </c>
      <c r="DQ104" s="267">
        <v>1</v>
      </c>
      <c r="DR104" s="243">
        <v>0</v>
      </c>
      <c r="DS104" s="267">
        <v>0</v>
      </c>
      <c r="DT104" s="277">
        <v>1</v>
      </c>
      <c r="DU104" s="282">
        <v>3</v>
      </c>
      <c r="DV104" s="276">
        <v>0</v>
      </c>
      <c r="DW104" s="243">
        <v>1</v>
      </c>
      <c r="DX104" s="267">
        <v>0</v>
      </c>
      <c r="DY104" s="243">
        <v>1</v>
      </c>
      <c r="DZ104" s="267">
        <v>0</v>
      </c>
      <c r="EA104" s="243">
        <v>0</v>
      </c>
      <c r="EB104" s="267">
        <v>0</v>
      </c>
      <c r="EC104" s="277">
        <v>1</v>
      </c>
      <c r="ED104" s="282">
        <v>0</v>
      </c>
      <c r="EE104" s="276">
        <v>0</v>
      </c>
      <c r="EF104" s="243">
        <v>1</v>
      </c>
      <c r="EG104" s="267">
        <v>0</v>
      </c>
      <c r="EH104" s="243">
        <v>0</v>
      </c>
      <c r="EI104" s="267">
        <v>1</v>
      </c>
      <c r="EJ104" s="243">
        <v>0</v>
      </c>
      <c r="EK104" s="267">
        <v>0</v>
      </c>
      <c r="EL104" s="277">
        <v>0</v>
      </c>
      <c r="EM104" s="282">
        <v>3</v>
      </c>
      <c r="EN104" s="276"/>
      <c r="EO104" s="243"/>
      <c r="EP104" s="267"/>
      <c r="EQ104" s="243"/>
      <c r="ER104" s="267"/>
      <c r="ES104" s="243"/>
      <c r="ET104" s="267"/>
      <c r="EU104" s="277"/>
      <c r="EV104" s="282"/>
      <c r="EW104" s="276"/>
      <c r="EX104" s="243"/>
      <c r="EY104" s="267"/>
      <c r="EZ104" s="243"/>
      <c r="FA104" s="267"/>
      <c r="FB104" s="243"/>
      <c r="FC104" s="267"/>
      <c r="FD104" s="277"/>
      <c r="FE104" s="282"/>
      <c r="FF104" s="276"/>
      <c r="FG104" s="243"/>
      <c r="FH104" s="267"/>
      <c r="FI104" s="243"/>
      <c r="FJ104" s="267"/>
      <c r="FK104" s="243"/>
      <c r="FL104" s="267"/>
      <c r="FM104" s="277"/>
      <c r="FN104" s="282"/>
      <c r="FO104" s="276"/>
      <c r="FP104" s="243"/>
      <c r="FQ104" s="267"/>
      <c r="FR104" s="243"/>
      <c r="FS104" s="267"/>
      <c r="FT104" s="243"/>
      <c r="FU104" s="267"/>
      <c r="FV104" s="277"/>
      <c r="FW104" s="282"/>
      <c r="IV104" s="233">
        <v>0</v>
      </c>
    </row>
    <row r="105" spans="1:179" ht="15.75">
      <c r="A105" s="245" t="s">
        <v>269</v>
      </c>
      <c r="B105" s="315">
        <f t="shared" si="97"/>
        <v>21</v>
      </c>
      <c r="C105" s="242">
        <f t="shared" si="98"/>
        <v>43</v>
      </c>
      <c r="D105" s="312">
        <v>0</v>
      </c>
      <c r="E105" s="318" t="str">
        <f t="shared" si="99"/>
        <v>QUALIFIED</v>
      </c>
      <c r="F105" s="250">
        <f t="shared" si="107"/>
        <v>5</v>
      </c>
      <c r="G105" s="250">
        <f t="shared" si="100"/>
        <v>6</v>
      </c>
      <c r="H105" s="250">
        <f t="shared" si="101"/>
        <v>7</v>
      </c>
      <c r="I105" s="250">
        <f t="shared" si="102"/>
        <v>4</v>
      </c>
      <c r="J105" s="250">
        <f t="shared" si="103"/>
        <v>5</v>
      </c>
      <c r="K105" s="250">
        <f t="shared" si="104"/>
        <v>4</v>
      </c>
      <c r="L105" s="250">
        <f t="shared" si="105"/>
        <v>4</v>
      </c>
      <c r="M105" s="259">
        <f t="shared" si="106"/>
        <v>8</v>
      </c>
      <c r="N105" s="253">
        <f t="shared" si="108"/>
        <v>21</v>
      </c>
      <c r="O105" s="250">
        <f t="shared" si="109"/>
        <v>22</v>
      </c>
      <c r="P105" s="262">
        <f t="shared" si="110"/>
        <v>39</v>
      </c>
      <c r="Q105" s="299">
        <f t="shared" si="111"/>
        <v>1.8837209302325582</v>
      </c>
      <c r="R105" s="267">
        <v>1</v>
      </c>
      <c r="S105" s="243">
        <v>0</v>
      </c>
      <c r="T105" s="267">
        <v>0</v>
      </c>
      <c r="U105" s="243">
        <v>1</v>
      </c>
      <c r="V105" s="267">
        <v>0</v>
      </c>
      <c r="W105" s="243">
        <v>0</v>
      </c>
      <c r="X105" s="267">
        <v>0</v>
      </c>
      <c r="Y105" s="277">
        <v>1</v>
      </c>
      <c r="Z105" s="282">
        <v>3</v>
      </c>
      <c r="AA105" s="276">
        <v>1</v>
      </c>
      <c r="AB105" s="243">
        <v>0</v>
      </c>
      <c r="AC105" s="267">
        <v>1</v>
      </c>
      <c r="AD105" s="243">
        <v>0</v>
      </c>
      <c r="AE105" s="267">
        <v>1</v>
      </c>
      <c r="AF105" s="243">
        <v>0</v>
      </c>
      <c r="AG105" s="267">
        <v>0</v>
      </c>
      <c r="AH105" s="277">
        <v>1</v>
      </c>
      <c r="AI105" s="282">
        <v>5</v>
      </c>
      <c r="AJ105" s="276">
        <v>0</v>
      </c>
      <c r="AK105" s="243">
        <v>0</v>
      </c>
      <c r="AL105" s="267">
        <v>1</v>
      </c>
      <c r="AM105" s="243">
        <v>0</v>
      </c>
      <c r="AN105" s="267">
        <v>0</v>
      </c>
      <c r="AO105" s="243">
        <v>1</v>
      </c>
      <c r="AP105" s="267">
        <v>1</v>
      </c>
      <c r="AQ105" s="277">
        <v>0</v>
      </c>
      <c r="AR105" s="282">
        <v>1</v>
      </c>
      <c r="AS105" s="276">
        <v>0</v>
      </c>
      <c r="AT105" s="243">
        <v>1</v>
      </c>
      <c r="AU105" s="267">
        <v>1</v>
      </c>
      <c r="AV105" s="243">
        <v>0</v>
      </c>
      <c r="AW105" s="267">
        <v>0</v>
      </c>
      <c r="AX105" s="243">
        <v>1</v>
      </c>
      <c r="AY105" s="267">
        <v>1</v>
      </c>
      <c r="AZ105" s="277">
        <v>0</v>
      </c>
      <c r="BA105" s="282">
        <v>3</v>
      </c>
      <c r="BB105" s="276">
        <v>1</v>
      </c>
      <c r="BC105" s="243">
        <v>0</v>
      </c>
      <c r="BD105" s="267">
        <v>0</v>
      </c>
      <c r="BE105" s="243">
        <v>1</v>
      </c>
      <c r="BF105" s="267">
        <v>0</v>
      </c>
      <c r="BG105" s="243">
        <v>0</v>
      </c>
      <c r="BH105" s="267">
        <v>0</v>
      </c>
      <c r="BI105" s="277">
        <v>1</v>
      </c>
      <c r="BJ105" s="282">
        <v>0</v>
      </c>
      <c r="BK105" s="276">
        <v>0</v>
      </c>
      <c r="BL105" s="243">
        <v>1</v>
      </c>
      <c r="BM105" s="267">
        <v>1</v>
      </c>
      <c r="BN105" s="243">
        <v>0</v>
      </c>
      <c r="BO105" s="267">
        <v>0</v>
      </c>
      <c r="BP105" s="243">
        <v>1</v>
      </c>
      <c r="BQ105" s="267">
        <v>0</v>
      </c>
      <c r="BR105" s="277">
        <v>1</v>
      </c>
      <c r="BS105" s="282">
        <v>1</v>
      </c>
      <c r="BT105" s="276">
        <v>0</v>
      </c>
      <c r="BU105" s="243">
        <v>1</v>
      </c>
      <c r="BV105" s="267">
        <v>0</v>
      </c>
      <c r="BW105" s="243">
        <v>1</v>
      </c>
      <c r="BX105" s="267">
        <v>1</v>
      </c>
      <c r="BY105" s="243">
        <v>0</v>
      </c>
      <c r="BZ105" s="267">
        <v>0</v>
      </c>
      <c r="CA105" s="277">
        <v>1</v>
      </c>
      <c r="CB105" s="282">
        <v>4</v>
      </c>
      <c r="CC105" s="276">
        <v>0</v>
      </c>
      <c r="CD105" s="243">
        <v>1</v>
      </c>
      <c r="CE105" s="267">
        <v>1</v>
      </c>
      <c r="CF105" s="243">
        <v>0</v>
      </c>
      <c r="CG105" s="267">
        <v>0</v>
      </c>
      <c r="CH105" s="243">
        <v>0</v>
      </c>
      <c r="CI105" s="267">
        <v>0</v>
      </c>
      <c r="CJ105" s="277">
        <v>1</v>
      </c>
      <c r="CK105" s="282">
        <v>10</v>
      </c>
      <c r="CL105" s="276"/>
      <c r="CM105" s="243"/>
      <c r="CN105" s="267"/>
      <c r="CO105" s="243"/>
      <c r="CP105" s="267"/>
      <c r="CQ105" s="243"/>
      <c r="CR105" s="267"/>
      <c r="CS105" s="277"/>
      <c r="CT105" s="282"/>
      <c r="CU105" s="276">
        <v>0</v>
      </c>
      <c r="CV105" s="243">
        <v>1</v>
      </c>
      <c r="CW105" s="267">
        <v>0</v>
      </c>
      <c r="CX105" s="243">
        <v>1</v>
      </c>
      <c r="CY105" s="267">
        <v>0</v>
      </c>
      <c r="CZ105" s="243">
        <v>1</v>
      </c>
      <c r="DA105" s="267">
        <v>0</v>
      </c>
      <c r="DB105" s="277">
        <v>1</v>
      </c>
      <c r="DC105" s="282">
        <v>2</v>
      </c>
      <c r="DD105" s="276">
        <v>1</v>
      </c>
      <c r="DE105" s="243">
        <v>0</v>
      </c>
      <c r="DF105" s="267">
        <v>0</v>
      </c>
      <c r="DG105" s="243">
        <v>0</v>
      </c>
      <c r="DH105" s="267">
        <v>1</v>
      </c>
      <c r="DI105" s="243">
        <v>0</v>
      </c>
      <c r="DJ105" s="267">
        <v>0</v>
      </c>
      <c r="DK105" s="277">
        <v>1</v>
      </c>
      <c r="DL105" s="282">
        <v>3</v>
      </c>
      <c r="DM105" s="276"/>
      <c r="DN105" s="243"/>
      <c r="DO105" s="267"/>
      <c r="DP105" s="243"/>
      <c r="DQ105" s="267"/>
      <c r="DR105" s="243"/>
      <c r="DS105" s="267"/>
      <c r="DT105" s="277"/>
      <c r="DU105" s="282"/>
      <c r="DV105" s="276">
        <v>0</v>
      </c>
      <c r="DW105" s="243">
        <v>1</v>
      </c>
      <c r="DX105" s="267">
        <v>1</v>
      </c>
      <c r="DY105" s="243">
        <v>0</v>
      </c>
      <c r="DZ105" s="267">
        <v>1</v>
      </c>
      <c r="EA105" s="243">
        <v>0</v>
      </c>
      <c r="EB105" s="267">
        <v>1</v>
      </c>
      <c r="EC105" s="277">
        <v>0</v>
      </c>
      <c r="ED105" s="282">
        <v>2</v>
      </c>
      <c r="EE105" s="276">
        <v>1</v>
      </c>
      <c r="EF105" s="243">
        <v>0</v>
      </c>
      <c r="EG105" s="267">
        <v>1</v>
      </c>
      <c r="EH105" s="243">
        <v>0</v>
      </c>
      <c r="EI105" s="267">
        <v>1</v>
      </c>
      <c r="EJ105" s="243">
        <v>0</v>
      </c>
      <c r="EK105" s="267">
        <v>1</v>
      </c>
      <c r="EL105" s="277">
        <v>0</v>
      </c>
      <c r="EM105" s="282">
        <v>5</v>
      </c>
      <c r="EN105" s="276"/>
      <c r="EO105" s="243"/>
      <c r="EP105" s="267"/>
      <c r="EQ105" s="243"/>
      <c r="ER105" s="267"/>
      <c r="ES105" s="243"/>
      <c r="ET105" s="267"/>
      <c r="EU105" s="277"/>
      <c r="EV105" s="282"/>
      <c r="EW105" s="276"/>
      <c r="EX105" s="243"/>
      <c r="EY105" s="267"/>
      <c r="EZ105" s="243"/>
      <c r="FA105" s="267"/>
      <c r="FB105" s="243"/>
      <c r="FC105" s="267"/>
      <c r="FD105" s="277"/>
      <c r="FE105" s="282"/>
      <c r="FF105" s="276"/>
      <c r="FG105" s="243"/>
      <c r="FH105" s="267"/>
      <c r="FI105" s="243"/>
      <c r="FJ105" s="267"/>
      <c r="FK105" s="243"/>
      <c r="FL105" s="267"/>
      <c r="FM105" s="277"/>
      <c r="FN105" s="282"/>
      <c r="FO105" s="276"/>
      <c r="FP105" s="243"/>
      <c r="FQ105" s="267"/>
      <c r="FR105" s="243"/>
      <c r="FS105" s="267"/>
      <c r="FT105" s="243"/>
      <c r="FU105" s="267"/>
      <c r="FV105" s="277"/>
      <c r="FW105" s="282"/>
    </row>
    <row r="106" spans="1:179" ht="15.75">
      <c r="A106" s="245" t="s">
        <v>362</v>
      </c>
      <c r="B106" s="315">
        <f t="shared" si="97"/>
        <v>21</v>
      </c>
      <c r="C106" s="242">
        <f t="shared" si="98"/>
        <v>32</v>
      </c>
      <c r="D106" s="312">
        <v>0</v>
      </c>
      <c r="E106" s="318" t="str">
        <f t="shared" si="99"/>
        <v>QUALIFIED</v>
      </c>
      <c r="F106" s="250">
        <f t="shared" si="107"/>
        <v>5</v>
      </c>
      <c r="G106" s="250">
        <f t="shared" si="100"/>
        <v>8</v>
      </c>
      <c r="H106" s="250">
        <f t="shared" si="101"/>
        <v>0</v>
      </c>
      <c r="I106" s="250">
        <f t="shared" si="102"/>
        <v>3</v>
      </c>
      <c r="J106" s="250">
        <f t="shared" si="103"/>
        <v>4</v>
      </c>
      <c r="K106" s="250">
        <f t="shared" si="104"/>
        <v>9</v>
      </c>
      <c r="L106" s="250">
        <f t="shared" si="105"/>
        <v>1</v>
      </c>
      <c r="M106" s="259">
        <f t="shared" si="106"/>
        <v>2</v>
      </c>
      <c r="N106" s="253">
        <f t="shared" si="108"/>
        <v>10</v>
      </c>
      <c r="O106" s="250">
        <f t="shared" si="109"/>
        <v>22</v>
      </c>
      <c r="P106" s="262">
        <f t="shared" si="110"/>
        <v>4</v>
      </c>
      <c r="Q106" s="299">
        <f t="shared" si="111"/>
        <v>0.75</v>
      </c>
      <c r="R106" s="267">
        <v>0</v>
      </c>
      <c r="S106" s="243">
        <v>1</v>
      </c>
      <c r="T106" s="267">
        <v>0</v>
      </c>
      <c r="U106" s="243">
        <v>0</v>
      </c>
      <c r="V106" s="267">
        <v>0</v>
      </c>
      <c r="W106" s="243">
        <v>1</v>
      </c>
      <c r="X106" s="267">
        <v>0</v>
      </c>
      <c r="Y106" s="277">
        <v>0</v>
      </c>
      <c r="Z106" s="282">
        <v>0</v>
      </c>
      <c r="AA106" s="276">
        <v>0</v>
      </c>
      <c r="AB106" s="243">
        <v>1</v>
      </c>
      <c r="AC106" s="267">
        <v>0</v>
      </c>
      <c r="AD106" s="243">
        <v>0</v>
      </c>
      <c r="AE106" s="267">
        <v>1</v>
      </c>
      <c r="AF106" s="243">
        <v>0</v>
      </c>
      <c r="AG106" s="267">
        <v>0</v>
      </c>
      <c r="AH106" s="277">
        <v>0</v>
      </c>
      <c r="AI106" s="282">
        <v>0</v>
      </c>
      <c r="AJ106" s="276">
        <v>0</v>
      </c>
      <c r="AK106" s="243">
        <v>1</v>
      </c>
      <c r="AL106" s="267">
        <v>0</v>
      </c>
      <c r="AM106" s="243">
        <v>0</v>
      </c>
      <c r="AN106" s="267">
        <v>0</v>
      </c>
      <c r="AO106" s="243">
        <v>1</v>
      </c>
      <c r="AP106" s="267">
        <v>0</v>
      </c>
      <c r="AQ106" s="277">
        <v>0</v>
      </c>
      <c r="AR106" s="282">
        <v>0</v>
      </c>
      <c r="AS106" s="276">
        <v>1</v>
      </c>
      <c r="AT106" s="243">
        <v>0</v>
      </c>
      <c r="AU106" s="267">
        <v>0</v>
      </c>
      <c r="AV106" s="243">
        <v>1</v>
      </c>
      <c r="AW106" s="267">
        <v>0</v>
      </c>
      <c r="AX106" s="243">
        <v>1</v>
      </c>
      <c r="AY106" s="267">
        <v>1</v>
      </c>
      <c r="AZ106" s="277">
        <v>0</v>
      </c>
      <c r="BA106" s="282">
        <v>0</v>
      </c>
      <c r="BB106" s="276">
        <v>0</v>
      </c>
      <c r="BC106" s="243">
        <v>1</v>
      </c>
      <c r="BD106" s="267">
        <v>0</v>
      </c>
      <c r="BE106" s="243">
        <v>0</v>
      </c>
      <c r="BF106" s="267">
        <v>0</v>
      </c>
      <c r="BG106" s="243">
        <v>1</v>
      </c>
      <c r="BH106" s="267">
        <v>0</v>
      </c>
      <c r="BI106" s="277">
        <v>0</v>
      </c>
      <c r="BJ106" s="282">
        <v>1</v>
      </c>
      <c r="BK106" s="276">
        <v>1</v>
      </c>
      <c r="BL106" s="243">
        <v>0</v>
      </c>
      <c r="BM106" s="267">
        <v>0</v>
      </c>
      <c r="BN106" s="243">
        <v>0</v>
      </c>
      <c r="BO106" s="267">
        <v>0</v>
      </c>
      <c r="BP106" s="243">
        <v>1</v>
      </c>
      <c r="BQ106" s="267">
        <v>0</v>
      </c>
      <c r="BR106" s="277">
        <v>0</v>
      </c>
      <c r="BS106" s="282">
        <v>0</v>
      </c>
      <c r="BT106" s="276">
        <v>1</v>
      </c>
      <c r="BU106" s="243">
        <v>0</v>
      </c>
      <c r="BV106" s="267">
        <v>0</v>
      </c>
      <c r="BW106" s="243">
        <v>0</v>
      </c>
      <c r="BX106" s="267">
        <v>1</v>
      </c>
      <c r="BY106" s="243">
        <v>0</v>
      </c>
      <c r="BZ106" s="267">
        <v>0</v>
      </c>
      <c r="CA106" s="277">
        <v>0</v>
      </c>
      <c r="CB106" s="282">
        <v>1</v>
      </c>
      <c r="CC106" s="276">
        <v>0</v>
      </c>
      <c r="CD106" s="243">
        <v>1</v>
      </c>
      <c r="CE106" s="267">
        <v>0</v>
      </c>
      <c r="CF106" s="243">
        <v>0</v>
      </c>
      <c r="CG106" s="267">
        <v>0</v>
      </c>
      <c r="CH106" s="243">
        <v>1</v>
      </c>
      <c r="CI106" s="267">
        <v>0</v>
      </c>
      <c r="CJ106" s="277">
        <v>0</v>
      </c>
      <c r="CK106" s="282">
        <v>0</v>
      </c>
      <c r="CL106" s="276">
        <v>0</v>
      </c>
      <c r="CM106" s="243">
        <v>1</v>
      </c>
      <c r="CN106" s="267">
        <v>0</v>
      </c>
      <c r="CO106" s="243">
        <v>1</v>
      </c>
      <c r="CP106" s="267">
        <v>0</v>
      </c>
      <c r="CQ106" s="243">
        <v>1</v>
      </c>
      <c r="CR106" s="267">
        <v>0</v>
      </c>
      <c r="CS106" s="277">
        <v>1</v>
      </c>
      <c r="CT106" s="282">
        <v>1</v>
      </c>
      <c r="CU106" s="276">
        <v>0</v>
      </c>
      <c r="CV106" s="243">
        <v>1</v>
      </c>
      <c r="CW106" s="267">
        <v>0</v>
      </c>
      <c r="CX106" s="243">
        <v>1</v>
      </c>
      <c r="CY106" s="267">
        <v>0</v>
      </c>
      <c r="CZ106" s="243">
        <v>1</v>
      </c>
      <c r="DA106" s="267">
        <v>0</v>
      </c>
      <c r="DB106" s="277">
        <v>1</v>
      </c>
      <c r="DC106" s="282">
        <v>1</v>
      </c>
      <c r="DD106" s="276">
        <v>1</v>
      </c>
      <c r="DE106" s="243">
        <v>0</v>
      </c>
      <c r="DF106" s="267">
        <v>0</v>
      </c>
      <c r="DG106" s="243">
        <v>0</v>
      </c>
      <c r="DH106" s="267">
        <v>1</v>
      </c>
      <c r="DI106" s="243">
        <v>0</v>
      </c>
      <c r="DJ106" s="267">
        <v>0</v>
      </c>
      <c r="DK106" s="277">
        <v>0</v>
      </c>
      <c r="DL106" s="282">
        <v>0</v>
      </c>
      <c r="DM106" s="276"/>
      <c r="DN106" s="243"/>
      <c r="DO106" s="267"/>
      <c r="DP106" s="243"/>
      <c r="DQ106" s="267"/>
      <c r="DR106" s="243"/>
      <c r="DS106" s="267"/>
      <c r="DT106" s="277"/>
      <c r="DU106" s="282"/>
      <c r="DV106" s="276">
        <v>0</v>
      </c>
      <c r="DW106" s="243">
        <v>1</v>
      </c>
      <c r="DX106" s="267">
        <v>0</v>
      </c>
      <c r="DY106" s="243">
        <v>0</v>
      </c>
      <c r="DZ106" s="267">
        <v>0</v>
      </c>
      <c r="EA106" s="243">
        <v>1</v>
      </c>
      <c r="EB106" s="267">
        <v>0</v>
      </c>
      <c r="EC106" s="277">
        <v>0</v>
      </c>
      <c r="ED106" s="282">
        <v>0</v>
      </c>
      <c r="EE106" s="276">
        <v>1</v>
      </c>
      <c r="EF106" s="243">
        <v>0</v>
      </c>
      <c r="EG106" s="267">
        <v>0</v>
      </c>
      <c r="EH106" s="243">
        <v>0</v>
      </c>
      <c r="EI106" s="267">
        <v>1</v>
      </c>
      <c r="EJ106" s="243">
        <v>0</v>
      </c>
      <c r="EK106" s="267">
        <v>0</v>
      </c>
      <c r="EL106" s="277">
        <v>0</v>
      </c>
      <c r="EM106" s="282">
        <v>0</v>
      </c>
      <c r="EN106" s="276"/>
      <c r="EO106" s="243"/>
      <c r="EP106" s="267"/>
      <c r="EQ106" s="243"/>
      <c r="ER106" s="267"/>
      <c r="ES106" s="243"/>
      <c r="ET106" s="267"/>
      <c r="EU106" s="277"/>
      <c r="EV106" s="282"/>
      <c r="EW106" s="276"/>
      <c r="EX106" s="243"/>
      <c r="EY106" s="267"/>
      <c r="EZ106" s="243"/>
      <c r="FA106" s="267"/>
      <c r="FB106" s="243"/>
      <c r="FC106" s="267"/>
      <c r="FD106" s="277"/>
      <c r="FE106" s="282"/>
      <c r="FF106" s="276"/>
      <c r="FG106" s="243"/>
      <c r="FH106" s="267"/>
      <c r="FI106" s="243"/>
      <c r="FJ106" s="267"/>
      <c r="FK106" s="243"/>
      <c r="FL106" s="267"/>
      <c r="FM106" s="277"/>
      <c r="FN106" s="282"/>
      <c r="FO106" s="276"/>
      <c r="FP106" s="243"/>
      <c r="FQ106" s="267"/>
      <c r="FR106" s="243"/>
      <c r="FS106" s="267"/>
      <c r="FT106" s="243"/>
      <c r="FU106" s="267"/>
      <c r="FV106" s="277"/>
      <c r="FW106" s="282"/>
    </row>
    <row r="107" spans="1:179" ht="15.75">
      <c r="A107" s="245"/>
      <c r="B107" s="315"/>
      <c r="C107" s="242">
        <f t="shared" si="98"/>
        <v>0</v>
      </c>
      <c r="D107" s="312"/>
      <c r="E107" s="318"/>
      <c r="F107" s="250">
        <f t="shared" si="107"/>
        <v>0</v>
      </c>
      <c r="G107" s="250">
        <f t="shared" si="100"/>
        <v>0</v>
      </c>
      <c r="H107" s="250">
        <f t="shared" si="101"/>
        <v>0</v>
      </c>
      <c r="I107" s="250">
        <f t="shared" si="102"/>
        <v>0</v>
      </c>
      <c r="J107" s="250">
        <f t="shared" si="103"/>
        <v>0</v>
      </c>
      <c r="K107" s="250">
        <f t="shared" si="104"/>
        <v>0</v>
      </c>
      <c r="L107" s="250">
        <f t="shared" si="105"/>
        <v>0</v>
      </c>
      <c r="M107" s="259">
        <f t="shared" si="106"/>
        <v>0</v>
      </c>
      <c r="N107" s="253">
        <f t="shared" si="108"/>
        <v>0</v>
      </c>
      <c r="O107" s="250">
        <f t="shared" si="109"/>
        <v>0</v>
      </c>
      <c r="P107" s="262">
        <f t="shared" si="110"/>
        <v>0</v>
      </c>
      <c r="Q107" s="299" t="e">
        <f t="shared" si="111"/>
        <v>#DIV/0!</v>
      </c>
      <c r="R107" s="267"/>
      <c r="S107" s="243"/>
      <c r="T107" s="267"/>
      <c r="U107" s="243"/>
      <c r="V107" s="267"/>
      <c r="W107" s="243"/>
      <c r="X107" s="267"/>
      <c r="Y107" s="277"/>
      <c r="Z107" s="282"/>
      <c r="AA107" s="276"/>
      <c r="AB107" s="243"/>
      <c r="AC107" s="267"/>
      <c r="AD107" s="243"/>
      <c r="AE107" s="267"/>
      <c r="AF107" s="243"/>
      <c r="AG107" s="267"/>
      <c r="AH107" s="277"/>
      <c r="AI107" s="282"/>
      <c r="AJ107" s="276"/>
      <c r="AK107" s="243"/>
      <c r="AL107" s="267"/>
      <c r="AM107" s="243"/>
      <c r="AN107" s="267"/>
      <c r="AO107" s="243"/>
      <c r="AP107" s="267"/>
      <c r="AQ107" s="277"/>
      <c r="AR107" s="282"/>
      <c r="AS107" s="276"/>
      <c r="AT107" s="243"/>
      <c r="AU107" s="267"/>
      <c r="AV107" s="243"/>
      <c r="AW107" s="267"/>
      <c r="AX107" s="243"/>
      <c r="AY107" s="267"/>
      <c r="AZ107" s="277"/>
      <c r="BA107" s="282"/>
      <c r="BB107" s="276"/>
      <c r="BC107" s="243"/>
      <c r="BD107" s="267"/>
      <c r="BE107" s="243"/>
      <c r="BF107" s="267"/>
      <c r="BG107" s="243"/>
      <c r="BH107" s="267"/>
      <c r="BI107" s="277"/>
      <c r="BJ107" s="282"/>
      <c r="BK107" s="276"/>
      <c r="BL107" s="243"/>
      <c r="BM107" s="267"/>
      <c r="BN107" s="243"/>
      <c r="BO107" s="267"/>
      <c r="BP107" s="243"/>
      <c r="BQ107" s="267"/>
      <c r="BR107" s="277"/>
      <c r="BS107" s="282"/>
      <c r="BT107" s="276"/>
      <c r="BU107" s="243"/>
      <c r="BV107" s="267"/>
      <c r="BW107" s="243"/>
      <c r="BX107" s="267"/>
      <c r="BY107" s="243"/>
      <c r="BZ107" s="267"/>
      <c r="CA107" s="277"/>
      <c r="CB107" s="282"/>
      <c r="CC107" s="276"/>
      <c r="CD107" s="243"/>
      <c r="CE107" s="267"/>
      <c r="CF107" s="243"/>
      <c r="CG107" s="267"/>
      <c r="CH107" s="243"/>
      <c r="CI107" s="267"/>
      <c r="CJ107" s="277"/>
      <c r="CK107" s="282"/>
      <c r="CL107" s="276"/>
      <c r="CM107" s="243"/>
      <c r="CN107" s="267"/>
      <c r="CO107" s="243"/>
      <c r="CP107" s="267"/>
      <c r="CQ107" s="243"/>
      <c r="CR107" s="267"/>
      <c r="CS107" s="277"/>
      <c r="CT107" s="282"/>
      <c r="CU107" s="276"/>
      <c r="CV107" s="243"/>
      <c r="CW107" s="267"/>
      <c r="CX107" s="243"/>
      <c r="CY107" s="267"/>
      <c r="CZ107" s="243"/>
      <c r="DA107" s="267"/>
      <c r="DB107" s="277"/>
      <c r="DC107" s="282"/>
      <c r="DD107" s="276"/>
      <c r="DE107" s="243"/>
      <c r="DF107" s="267"/>
      <c r="DG107" s="243"/>
      <c r="DH107" s="267"/>
      <c r="DI107" s="243"/>
      <c r="DJ107" s="267"/>
      <c r="DK107" s="277"/>
      <c r="DL107" s="282"/>
      <c r="DM107" s="276"/>
      <c r="DN107" s="243"/>
      <c r="DO107" s="267"/>
      <c r="DP107" s="243"/>
      <c r="DQ107" s="267"/>
      <c r="DR107" s="243"/>
      <c r="DS107" s="267"/>
      <c r="DT107" s="277"/>
      <c r="DU107" s="282"/>
      <c r="DV107" s="276"/>
      <c r="DW107" s="243"/>
      <c r="DX107" s="267"/>
      <c r="DY107" s="243"/>
      <c r="DZ107" s="267"/>
      <c r="EA107" s="243"/>
      <c r="EB107" s="267"/>
      <c r="EC107" s="277"/>
      <c r="ED107" s="282"/>
      <c r="EE107" s="276"/>
      <c r="EF107" s="243"/>
      <c r="EG107" s="267"/>
      <c r="EH107" s="243"/>
      <c r="EI107" s="267"/>
      <c r="EJ107" s="243"/>
      <c r="EK107" s="267"/>
      <c r="EL107" s="277"/>
      <c r="EM107" s="282"/>
      <c r="EN107" s="276"/>
      <c r="EO107" s="243"/>
      <c r="EP107" s="267"/>
      <c r="EQ107" s="243"/>
      <c r="ER107" s="267"/>
      <c r="ES107" s="243"/>
      <c r="ET107" s="267"/>
      <c r="EU107" s="277"/>
      <c r="EV107" s="282"/>
      <c r="EW107" s="276"/>
      <c r="EX107" s="243"/>
      <c r="EY107" s="267"/>
      <c r="EZ107" s="243"/>
      <c r="FA107" s="267"/>
      <c r="FB107" s="243"/>
      <c r="FC107" s="267"/>
      <c r="FD107" s="277"/>
      <c r="FE107" s="282"/>
      <c r="FF107" s="276"/>
      <c r="FG107" s="243"/>
      <c r="FH107" s="267"/>
      <c r="FI107" s="243"/>
      <c r="FJ107" s="267"/>
      <c r="FK107" s="243"/>
      <c r="FL107" s="267"/>
      <c r="FM107" s="277"/>
      <c r="FN107" s="282"/>
      <c r="FO107" s="276"/>
      <c r="FP107" s="243"/>
      <c r="FQ107" s="267"/>
      <c r="FR107" s="243"/>
      <c r="FS107" s="267"/>
      <c r="FT107" s="243"/>
      <c r="FU107" s="267"/>
      <c r="FV107" s="277"/>
      <c r="FW107" s="282"/>
    </row>
    <row r="108" spans="1:179" ht="16.5" thickBot="1">
      <c r="A108" s="245"/>
      <c r="B108" s="316"/>
      <c r="C108" s="242">
        <f t="shared" si="98"/>
        <v>0</v>
      </c>
      <c r="D108" s="313"/>
      <c r="E108" s="319"/>
      <c r="F108" s="255">
        <f t="shared" si="107"/>
        <v>0</v>
      </c>
      <c r="G108" s="255">
        <f t="shared" si="100"/>
        <v>0</v>
      </c>
      <c r="H108" s="255">
        <f t="shared" si="101"/>
        <v>0</v>
      </c>
      <c r="I108" s="255">
        <f t="shared" si="102"/>
        <v>0</v>
      </c>
      <c r="J108" s="255">
        <f t="shared" si="103"/>
        <v>0</v>
      </c>
      <c r="K108" s="255">
        <f t="shared" si="104"/>
        <v>0</v>
      </c>
      <c r="L108" s="255">
        <f t="shared" si="105"/>
        <v>0</v>
      </c>
      <c r="M108" s="260">
        <f t="shared" si="106"/>
        <v>0</v>
      </c>
      <c r="N108" s="254">
        <f t="shared" si="108"/>
        <v>0</v>
      </c>
      <c r="O108" s="255">
        <f t="shared" si="109"/>
        <v>0</v>
      </c>
      <c r="P108" s="263">
        <f t="shared" si="110"/>
        <v>0</v>
      </c>
      <c r="Q108" s="300" t="e">
        <f t="shared" si="111"/>
        <v>#DIV/0!</v>
      </c>
      <c r="R108" s="267"/>
      <c r="S108" s="243"/>
      <c r="T108" s="267"/>
      <c r="U108" s="243"/>
      <c r="V108" s="267"/>
      <c r="W108" s="243"/>
      <c r="X108" s="267"/>
      <c r="Y108" s="277"/>
      <c r="Z108" s="282"/>
      <c r="AA108" s="276"/>
      <c r="AB108" s="243"/>
      <c r="AC108" s="267"/>
      <c r="AD108" s="243"/>
      <c r="AE108" s="267"/>
      <c r="AF108" s="243"/>
      <c r="AG108" s="267"/>
      <c r="AH108" s="277"/>
      <c r="AI108" s="282"/>
      <c r="AJ108" s="276"/>
      <c r="AK108" s="243"/>
      <c r="AL108" s="267"/>
      <c r="AM108" s="243"/>
      <c r="AN108" s="267"/>
      <c r="AO108" s="243"/>
      <c r="AP108" s="267"/>
      <c r="AQ108" s="277"/>
      <c r="AR108" s="282"/>
      <c r="AS108" s="276"/>
      <c r="AT108" s="243"/>
      <c r="AU108" s="267"/>
      <c r="AV108" s="243"/>
      <c r="AW108" s="267"/>
      <c r="AX108" s="243"/>
      <c r="AY108" s="267"/>
      <c r="AZ108" s="277"/>
      <c r="BA108" s="282"/>
      <c r="BB108" s="276"/>
      <c r="BC108" s="243"/>
      <c r="BD108" s="267"/>
      <c r="BE108" s="243"/>
      <c r="BF108" s="267"/>
      <c r="BG108" s="243"/>
      <c r="BH108" s="267"/>
      <c r="BI108" s="277"/>
      <c r="BJ108" s="282"/>
      <c r="BK108" s="276"/>
      <c r="BL108" s="243"/>
      <c r="BM108" s="267"/>
      <c r="BN108" s="243"/>
      <c r="BO108" s="267"/>
      <c r="BP108" s="243"/>
      <c r="BQ108" s="267"/>
      <c r="BR108" s="277"/>
      <c r="BS108" s="282"/>
      <c r="BT108" s="276"/>
      <c r="BU108" s="243"/>
      <c r="BV108" s="267"/>
      <c r="BW108" s="243"/>
      <c r="BX108" s="267"/>
      <c r="BY108" s="243"/>
      <c r="BZ108" s="267"/>
      <c r="CA108" s="277"/>
      <c r="CB108" s="282"/>
      <c r="CC108" s="276"/>
      <c r="CD108" s="243"/>
      <c r="CE108" s="267"/>
      <c r="CF108" s="243"/>
      <c r="CG108" s="267"/>
      <c r="CH108" s="243"/>
      <c r="CI108" s="267"/>
      <c r="CJ108" s="277"/>
      <c r="CK108" s="282"/>
      <c r="CL108" s="276"/>
      <c r="CM108" s="243"/>
      <c r="CN108" s="267"/>
      <c r="CO108" s="243"/>
      <c r="CP108" s="267"/>
      <c r="CQ108" s="243"/>
      <c r="CR108" s="267"/>
      <c r="CS108" s="277"/>
      <c r="CT108" s="282"/>
      <c r="CU108" s="276"/>
      <c r="CV108" s="243"/>
      <c r="CW108" s="267"/>
      <c r="CX108" s="243"/>
      <c r="CY108" s="267"/>
      <c r="CZ108" s="243"/>
      <c r="DA108" s="267"/>
      <c r="DB108" s="277"/>
      <c r="DC108" s="282"/>
      <c r="DD108" s="276"/>
      <c r="DE108" s="243"/>
      <c r="DF108" s="267"/>
      <c r="DG108" s="243"/>
      <c r="DH108" s="267"/>
      <c r="DI108" s="243"/>
      <c r="DJ108" s="267"/>
      <c r="DK108" s="277"/>
      <c r="DL108" s="282"/>
      <c r="DM108" s="276"/>
      <c r="DN108" s="243"/>
      <c r="DO108" s="267"/>
      <c r="DP108" s="243"/>
      <c r="DQ108" s="267"/>
      <c r="DR108" s="243"/>
      <c r="DS108" s="267"/>
      <c r="DT108" s="277"/>
      <c r="DU108" s="282"/>
      <c r="DV108" s="276"/>
      <c r="DW108" s="243"/>
      <c r="DX108" s="267"/>
      <c r="DY108" s="243"/>
      <c r="DZ108" s="267"/>
      <c r="EA108" s="243"/>
      <c r="EB108" s="267"/>
      <c r="EC108" s="277"/>
      <c r="ED108" s="282"/>
      <c r="EE108" s="276"/>
      <c r="EF108" s="243"/>
      <c r="EG108" s="267"/>
      <c r="EH108" s="243"/>
      <c r="EI108" s="267"/>
      <c r="EJ108" s="243"/>
      <c r="EK108" s="267"/>
      <c r="EL108" s="277"/>
      <c r="EM108" s="282"/>
      <c r="EN108" s="276"/>
      <c r="EO108" s="243"/>
      <c r="EP108" s="267"/>
      <c r="EQ108" s="243"/>
      <c r="ER108" s="267"/>
      <c r="ES108" s="243"/>
      <c r="ET108" s="267"/>
      <c r="EU108" s="277"/>
      <c r="EV108" s="282"/>
      <c r="EW108" s="276"/>
      <c r="EX108" s="243"/>
      <c r="EY108" s="267"/>
      <c r="EZ108" s="243"/>
      <c r="FA108" s="267"/>
      <c r="FB108" s="243"/>
      <c r="FC108" s="267"/>
      <c r="FD108" s="277"/>
      <c r="FE108" s="282"/>
      <c r="FF108" s="276"/>
      <c r="FG108" s="243"/>
      <c r="FH108" s="267"/>
      <c r="FI108" s="243"/>
      <c r="FJ108" s="267"/>
      <c r="FK108" s="243"/>
      <c r="FL108" s="267"/>
      <c r="FM108" s="277"/>
      <c r="FN108" s="282"/>
      <c r="FO108" s="276"/>
      <c r="FP108" s="243"/>
      <c r="FQ108" s="267"/>
      <c r="FR108" s="243"/>
      <c r="FS108" s="267"/>
      <c r="FT108" s="243"/>
      <c r="FU108" s="267"/>
      <c r="FV108" s="277"/>
      <c r="FW108" s="282"/>
    </row>
    <row r="109" spans="1:179" ht="15.75" customHeight="1">
      <c r="A109" s="247" t="s">
        <v>420</v>
      </c>
      <c r="B109" s="305"/>
      <c r="C109" s="305"/>
      <c r="D109" s="321"/>
      <c r="E109" s="308"/>
      <c r="F109" s="253">
        <f t="shared" si="107"/>
        <v>0</v>
      </c>
      <c r="G109" s="250">
        <f t="shared" si="100"/>
        <v>1</v>
      </c>
      <c r="H109" s="250">
        <f t="shared" si="101"/>
        <v>0</v>
      </c>
      <c r="I109" s="250">
        <f t="shared" si="102"/>
        <v>1</v>
      </c>
      <c r="J109" s="250">
        <f t="shared" si="103"/>
        <v>0</v>
      </c>
      <c r="K109" s="250">
        <f t="shared" si="104"/>
        <v>1</v>
      </c>
      <c r="L109" s="250">
        <f t="shared" si="105"/>
        <v>0</v>
      </c>
      <c r="M109" s="259">
        <f t="shared" si="106"/>
        <v>1</v>
      </c>
      <c r="N109" s="253">
        <f t="shared" si="108"/>
        <v>0</v>
      </c>
      <c r="O109" s="250">
        <f t="shared" si="109"/>
        <v>4</v>
      </c>
      <c r="P109" s="301"/>
      <c r="Q109" s="302"/>
      <c r="R109" s="267"/>
      <c r="S109" s="243"/>
      <c r="T109" s="267"/>
      <c r="U109" s="243"/>
      <c r="V109" s="267"/>
      <c r="W109" s="243"/>
      <c r="X109" s="267"/>
      <c r="Y109" s="277"/>
      <c r="Z109" s="282"/>
      <c r="AA109" s="276"/>
      <c r="AB109" s="243"/>
      <c r="AC109" s="267"/>
      <c r="AD109" s="243"/>
      <c r="AE109" s="267"/>
      <c r="AF109" s="243"/>
      <c r="AG109" s="267"/>
      <c r="AH109" s="277"/>
      <c r="AI109" s="282"/>
      <c r="AJ109" s="276"/>
      <c r="AK109" s="243"/>
      <c r="AL109" s="267"/>
      <c r="AM109" s="243"/>
      <c r="AN109" s="267"/>
      <c r="AO109" s="243"/>
      <c r="AP109" s="267"/>
      <c r="AQ109" s="277"/>
      <c r="AR109" s="282"/>
      <c r="AS109" s="276"/>
      <c r="AT109" s="243"/>
      <c r="AU109" s="267"/>
      <c r="AV109" s="243"/>
      <c r="AW109" s="267"/>
      <c r="AX109" s="243"/>
      <c r="AY109" s="267"/>
      <c r="AZ109" s="277"/>
      <c r="BA109" s="282"/>
      <c r="BB109" s="276"/>
      <c r="BC109" s="243"/>
      <c r="BD109" s="267"/>
      <c r="BE109" s="243"/>
      <c r="BF109" s="267"/>
      <c r="BG109" s="243"/>
      <c r="BH109" s="267"/>
      <c r="BI109" s="277"/>
      <c r="BJ109" s="282"/>
      <c r="BK109" s="276"/>
      <c r="BL109" s="243"/>
      <c r="BM109" s="267"/>
      <c r="BN109" s="243"/>
      <c r="BO109" s="267"/>
      <c r="BP109" s="243"/>
      <c r="BQ109" s="267"/>
      <c r="BR109" s="277"/>
      <c r="BS109" s="282"/>
      <c r="BT109" s="276"/>
      <c r="BU109" s="243"/>
      <c r="BV109" s="267"/>
      <c r="BW109" s="243"/>
      <c r="BX109" s="267"/>
      <c r="BY109" s="243"/>
      <c r="BZ109" s="267"/>
      <c r="CA109" s="277"/>
      <c r="CB109" s="282"/>
      <c r="CC109" s="276"/>
      <c r="CD109" s="243"/>
      <c r="CE109" s="267"/>
      <c r="CF109" s="243"/>
      <c r="CG109" s="267"/>
      <c r="CH109" s="243"/>
      <c r="CI109" s="267"/>
      <c r="CJ109" s="277"/>
      <c r="CK109" s="282"/>
      <c r="CL109" s="276">
        <v>0</v>
      </c>
      <c r="CM109" s="243">
        <v>1</v>
      </c>
      <c r="CN109" s="267">
        <v>0</v>
      </c>
      <c r="CO109" s="243">
        <v>1</v>
      </c>
      <c r="CP109" s="267">
        <v>0</v>
      </c>
      <c r="CQ109" s="243">
        <v>1</v>
      </c>
      <c r="CR109" s="267">
        <v>0</v>
      </c>
      <c r="CS109" s="277">
        <v>1</v>
      </c>
      <c r="CT109" s="282">
        <v>0</v>
      </c>
      <c r="CU109" s="276"/>
      <c r="CV109" s="243"/>
      <c r="CW109" s="267"/>
      <c r="CX109" s="243"/>
      <c r="CY109" s="267"/>
      <c r="CZ109" s="243"/>
      <c r="DA109" s="267"/>
      <c r="DB109" s="277"/>
      <c r="DC109" s="282"/>
      <c r="DD109" s="276"/>
      <c r="DE109" s="243"/>
      <c r="DF109" s="267"/>
      <c r="DG109" s="243"/>
      <c r="DH109" s="267"/>
      <c r="DI109" s="243"/>
      <c r="DJ109" s="267"/>
      <c r="DK109" s="277"/>
      <c r="DL109" s="282"/>
      <c r="DM109" s="276"/>
      <c r="DN109" s="243"/>
      <c r="DO109" s="267"/>
      <c r="DP109" s="243"/>
      <c r="DQ109" s="267"/>
      <c r="DR109" s="243"/>
      <c r="DS109" s="267"/>
      <c r="DT109" s="277"/>
      <c r="DU109" s="282"/>
      <c r="DV109" s="276"/>
      <c r="DW109" s="243"/>
      <c r="DX109" s="267"/>
      <c r="DY109" s="243"/>
      <c r="DZ109" s="267"/>
      <c r="EA109" s="243"/>
      <c r="EB109" s="267"/>
      <c r="EC109" s="277"/>
      <c r="ED109" s="282"/>
      <c r="EE109" s="276"/>
      <c r="EF109" s="243"/>
      <c r="EG109" s="267"/>
      <c r="EH109" s="243"/>
      <c r="EI109" s="267"/>
      <c r="EJ109" s="243"/>
      <c r="EK109" s="267"/>
      <c r="EL109" s="277"/>
      <c r="EM109" s="282"/>
      <c r="EN109" s="276"/>
      <c r="EO109" s="243"/>
      <c r="EP109" s="267"/>
      <c r="EQ109" s="243"/>
      <c r="ER109" s="267"/>
      <c r="ES109" s="243"/>
      <c r="ET109" s="267"/>
      <c r="EU109" s="277"/>
      <c r="EV109" s="282"/>
      <c r="EW109" s="276"/>
      <c r="EX109" s="243"/>
      <c r="EY109" s="267"/>
      <c r="EZ109" s="243"/>
      <c r="FA109" s="267"/>
      <c r="FB109" s="243"/>
      <c r="FC109" s="267"/>
      <c r="FD109" s="277"/>
      <c r="FE109" s="282"/>
      <c r="FF109" s="276"/>
      <c r="FG109" s="243"/>
      <c r="FH109" s="267"/>
      <c r="FI109" s="243"/>
      <c r="FJ109" s="267"/>
      <c r="FK109" s="243"/>
      <c r="FL109" s="267"/>
      <c r="FM109" s="277"/>
      <c r="FN109" s="282"/>
      <c r="FO109" s="276"/>
      <c r="FP109" s="243"/>
      <c r="FQ109" s="267"/>
      <c r="FR109" s="243"/>
      <c r="FS109" s="267"/>
      <c r="FT109" s="243"/>
      <c r="FU109" s="267"/>
      <c r="FV109" s="277"/>
      <c r="FW109" s="282"/>
    </row>
    <row r="110" spans="1:179" ht="15.75" customHeight="1">
      <c r="A110" s="245" t="s">
        <v>421</v>
      </c>
      <c r="B110" s="306"/>
      <c r="C110" s="306"/>
      <c r="D110" s="322"/>
      <c r="E110" s="309"/>
      <c r="F110" s="253">
        <f t="shared" si="107"/>
        <v>0</v>
      </c>
      <c r="G110" s="250">
        <f t="shared" si="100"/>
        <v>1</v>
      </c>
      <c r="H110" s="250">
        <f t="shared" si="101"/>
        <v>0</v>
      </c>
      <c r="I110" s="250">
        <f t="shared" si="102"/>
        <v>0</v>
      </c>
      <c r="J110" s="250">
        <f t="shared" si="103"/>
        <v>0</v>
      </c>
      <c r="K110" s="250">
        <f t="shared" si="104"/>
        <v>0</v>
      </c>
      <c r="L110" s="250">
        <f t="shared" si="105"/>
        <v>0</v>
      </c>
      <c r="M110" s="259">
        <f t="shared" si="106"/>
        <v>0</v>
      </c>
      <c r="N110" s="253">
        <f t="shared" si="108"/>
        <v>0</v>
      </c>
      <c r="O110" s="250">
        <f t="shared" si="109"/>
        <v>1</v>
      </c>
      <c r="P110" s="301"/>
      <c r="Q110" s="302"/>
      <c r="R110" s="267"/>
      <c r="S110" s="243"/>
      <c r="T110" s="267"/>
      <c r="U110" s="243"/>
      <c r="V110" s="267"/>
      <c r="W110" s="243"/>
      <c r="X110" s="267"/>
      <c r="Y110" s="277"/>
      <c r="Z110" s="282"/>
      <c r="AA110" s="276"/>
      <c r="AB110" s="243"/>
      <c r="AC110" s="267"/>
      <c r="AD110" s="243"/>
      <c r="AE110" s="267"/>
      <c r="AF110" s="243"/>
      <c r="AG110" s="267"/>
      <c r="AH110" s="277"/>
      <c r="AI110" s="282"/>
      <c r="AJ110" s="276"/>
      <c r="AK110" s="243"/>
      <c r="AL110" s="267"/>
      <c r="AM110" s="243"/>
      <c r="AN110" s="267"/>
      <c r="AO110" s="243"/>
      <c r="AP110" s="267"/>
      <c r="AQ110" s="277"/>
      <c r="AR110" s="282"/>
      <c r="AS110" s="276"/>
      <c r="AT110" s="243"/>
      <c r="AU110" s="267"/>
      <c r="AV110" s="243"/>
      <c r="AW110" s="267"/>
      <c r="AX110" s="243"/>
      <c r="AY110" s="267"/>
      <c r="AZ110" s="277"/>
      <c r="BA110" s="282"/>
      <c r="BB110" s="276"/>
      <c r="BC110" s="243"/>
      <c r="BD110" s="267"/>
      <c r="BE110" s="243"/>
      <c r="BF110" s="267"/>
      <c r="BG110" s="243"/>
      <c r="BH110" s="267"/>
      <c r="BI110" s="277"/>
      <c r="BJ110" s="282"/>
      <c r="BK110" s="276"/>
      <c r="BL110" s="243"/>
      <c r="BM110" s="267"/>
      <c r="BN110" s="243"/>
      <c r="BO110" s="267"/>
      <c r="BP110" s="243"/>
      <c r="BQ110" s="267"/>
      <c r="BR110" s="277"/>
      <c r="BS110" s="282"/>
      <c r="BT110" s="276"/>
      <c r="BU110" s="243"/>
      <c r="BV110" s="267"/>
      <c r="BW110" s="243"/>
      <c r="BX110" s="267"/>
      <c r="BY110" s="243"/>
      <c r="BZ110" s="267"/>
      <c r="CA110" s="277"/>
      <c r="CB110" s="282"/>
      <c r="CC110" s="276"/>
      <c r="CD110" s="243"/>
      <c r="CE110" s="267"/>
      <c r="CF110" s="243"/>
      <c r="CG110" s="267"/>
      <c r="CH110" s="243"/>
      <c r="CI110" s="267"/>
      <c r="CJ110" s="277"/>
      <c r="CK110" s="282"/>
      <c r="CL110" s="276"/>
      <c r="CM110" s="243"/>
      <c r="CN110" s="267"/>
      <c r="CO110" s="243"/>
      <c r="CP110" s="267"/>
      <c r="CQ110" s="243"/>
      <c r="CR110" s="267"/>
      <c r="CS110" s="277"/>
      <c r="CT110" s="282"/>
      <c r="CU110" s="276"/>
      <c r="CV110" s="243"/>
      <c r="CW110" s="267"/>
      <c r="CX110" s="243"/>
      <c r="CY110" s="267"/>
      <c r="CZ110" s="243"/>
      <c r="DA110" s="267"/>
      <c r="DB110" s="277"/>
      <c r="DC110" s="282"/>
      <c r="DD110" s="276"/>
      <c r="DE110" s="243"/>
      <c r="DF110" s="267"/>
      <c r="DG110" s="243"/>
      <c r="DH110" s="267"/>
      <c r="DI110" s="243"/>
      <c r="DJ110" s="267"/>
      <c r="DK110" s="277"/>
      <c r="DL110" s="282"/>
      <c r="DM110" s="276">
        <v>0</v>
      </c>
      <c r="DN110" s="243">
        <v>1</v>
      </c>
      <c r="DO110" s="267">
        <v>0</v>
      </c>
      <c r="DP110" s="243">
        <v>0</v>
      </c>
      <c r="DQ110" s="267">
        <v>0</v>
      </c>
      <c r="DR110" s="243">
        <v>0</v>
      </c>
      <c r="DS110" s="267">
        <v>0</v>
      </c>
      <c r="DT110" s="277">
        <v>0</v>
      </c>
      <c r="DU110" s="282"/>
      <c r="DV110" s="276"/>
      <c r="DW110" s="243"/>
      <c r="DX110" s="267"/>
      <c r="DY110" s="243"/>
      <c r="DZ110" s="267"/>
      <c r="EA110" s="243"/>
      <c r="EB110" s="267"/>
      <c r="EC110" s="277"/>
      <c r="ED110" s="282"/>
      <c r="EE110" s="276"/>
      <c r="EF110" s="243"/>
      <c r="EG110" s="267"/>
      <c r="EH110" s="243"/>
      <c r="EI110" s="267"/>
      <c r="EJ110" s="243"/>
      <c r="EK110" s="267"/>
      <c r="EL110" s="277"/>
      <c r="EM110" s="282"/>
      <c r="EN110" s="276"/>
      <c r="EO110" s="243"/>
      <c r="EP110" s="267"/>
      <c r="EQ110" s="243"/>
      <c r="ER110" s="267"/>
      <c r="ES110" s="243"/>
      <c r="ET110" s="267"/>
      <c r="EU110" s="277"/>
      <c r="EV110" s="282"/>
      <c r="EW110" s="276"/>
      <c r="EX110" s="243"/>
      <c r="EY110" s="267"/>
      <c r="EZ110" s="243"/>
      <c r="FA110" s="267"/>
      <c r="FB110" s="243"/>
      <c r="FC110" s="267"/>
      <c r="FD110" s="277"/>
      <c r="FE110" s="282"/>
      <c r="FF110" s="276"/>
      <c r="FG110" s="243"/>
      <c r="FH110" s="267"/>
      <c r="FI110" s="243"/>
      <c r="FJ110" s="267"/>
      <c r="FK110" s="243"/>
      <c r="FL110" s="267"/>
      <c r="FM110" s="277"/>
      <c r="FN110" s="282"/>
      <c r="FO110" s="276"/>
      <c r="FP110" s="243"/>
      <c r="FQ110" s="267"/>
      <c r="FR110" s="243"/>
      <c r="FS110" s="267"/>
      <c r="FT110" s="243"/>
      <c r="FU110" s="267"/>
      <c r="FV110" s="277"/>
      <c r="FW110" s="282"/>
    </row>
    <row r="111" spans="1:179" ht="18" customHeight="1">
      <c r="A111" s="245" t="s">
        <v>259</v>
      </c>
      <c r="B111" s="306"/>
      <c r="C111" s="306"/>
      <c r="D111" s="322"/>
      <c r="E111" s="309"/>
      <c r="F111" s="253">
        <f t="shared" si="107"/>
        <v>0</v>
      </c>
      <c r="G111" s="250">
        <f t="shared" si="100"/>
        <v>0</v>
      </c>
      <c r="H111" s="250">
        <f t="shared" si="101"/>
        <v>0</v>
      </c>
      <c r="I111" s="250">
        <f t="shared" si="102"/>
        <v>0</v>
      </c>
      <c r="J111" s="250">
        <f t="shared" si="103"/>
        <v>0</v>
      </c>
      <c r="K111" s="250">
        <f t="shared" si="104"/>
        <v>0</v>
      </c>
      <c r="L111" s="250">
        <f t="shared" si="105"/>
        <v>0</v>
      </c>
      <c r="M111" s="259">
        <f t="shared" si="106"/>
        <v>0</v>
      </c>
      <c r="N111" s="253">
        <f>+F111+H111+J111+L111</f>
        <v>0</v>
      </c>
      <c r="O111" s="250">
        <f>+G111+I111+K111+M111</f>
        <v>0</v>
      </c>
      <c r="P111" s="301"/>
      <c r="Q111" s="302"/>
      <c r="R111" s="267"/>
      <c r="S111" s="243"/>
      <c r="T111" s="267"/>
      <c r="U111" s="243"/>
      <c r="V111" s="267"/>
      <c r="W111" s="243"/>
      <c r="X111" s="267"/>
      <c r="Y111" s="277"/>
      <c r="Z111" s="282"/>
      <c r="AA111" s="276"/>
      <c r="AB111" s="243"/>
      <c r="AC111" s="267"/>
      <c r="AD111" s="243"/>
      <c r="AE111" s="267"/>
      <c r="AF111" s="243"/>
      <c r="AG111" s="267"/>
      <c r="AH111" s="277"/>
      <c r="AI111" s="282"/>
      <c r="AJ111" s="276"/>
      <c r="AK111" s="243"/>
      <c r="AL111" s="267"/>
      <c r="AM111" s="243"/>
      <c r="AN111" s="267"/>
      <c r="AO111" s="243"/>
      <c r="AP111" s="267"/>
      <c r="AQ111" s="277"/>
      <c r="AR111" s="282"/>
      <c r="AS111" s="276"/>
      <c r="AT111" s="243"/>
      <c r="AU111" s="267"/>
      <c r="AV111" s="243"/>
      <c r="AW111" s="267"/>
      <c r="AX111" s="243"/>
      <c r="AY111" s="267"/>
      <c r="AZ111" s="277"/>
      <c r="BA111" s="282"/>
      <c r="BB111" s="276"/>
      <c r="BC111" s="243"/>
      <c r="BD111" s="267"/>
      <c r="BE111" s="243"/>
      <c r="BF111" s="267"/>
      <c r="BG111" s="243"/>
      <c r="BH111" s="267"/>
      <c r="BI111" s="277"/>
      <c r="BJ111" s="282"/>
      <c r="BK111" s="276"/>
      <c r="BL111" s="243"/>
      <c r="BM111" s="267"/>
      <c r="BN111" s="243"/>
      <c r="BO111" s="267"/>
      <c r="BP111" s="243"/>
      <c r="BQ111" s="267"/>
      <c r="BR111" s="277"/>
      <c r="BS111" s="282"/>
      <c r="BT111" s="276"/>
      <c r="BU111" s="243"/>
      <c r="BV111" s="267"/>
      <c r="BW111" s="243"/>
      <c r="BX111" s="267"/>
      <c r="BY111" s="243"/>
      <c r="BZ111" s="267"/>
      <c r="CA111" s="277"/>
      <c r="CB111" s="282"/>
      <c r="CC111" s="276"/>
      <c r="CD111" s="243"/>
      <c r="CE111" s="267"/>
      <c r="CF111" s="243"/>
      <c r="CG111" s="267"/>
      <c r="CH111" s="243"/>
      <c r="CI111" s="267"/>
      <c r="CJ111" s="277"/>
      <c r="CK111" s="282"/>
      <c r="CL111" s="276"/>
      <c r="CM111" s="243"/>
      <c r="CN111" s="267"/>
      <c r="CO111" s="243"/>
      <c r="CP111" s="267"/>
      <c r="CQ111" s="243"/>
      <c r="CR111" s="267"/>
      <c r="CS111" s="277"/>
      <c r="CT111" s="282"/>
      <c r="CU111" s="276"/>
      <c r="CV111" s="243"/>
      <c r="CW111" s="267"/>
      <c r="CX111" s="243"/>
      <c r="CY111" s="267"/>
      <c r="CZ111" s="243"/>
      <c r="DA111" s="267"/>
      <c r="DB111" s="277"/>
      <c r="DC111" s="282"/>
      <c r="DD111" s="276"/>
      <c r="DE111" s="243"/>
      <c r="DF111" s="267"/>
      <c r="DG111" s="243"/>
      <c r="DH111" s="267"/>
      <c r="DI111" s="243"/>
      <c r="DJ111" s="267"/>
      <c r="DK111" s="277"/>
      <c r="DL111" s="282"/>
      <c r="DM111" s="276"/>
      <c r="DN111" s="243"/>
      <c r="DO111" s="267"/>
      <c r="DP111" s="243"/>
      <c r="DQ111" s="267"/>
      <c r="DR111" s="243"/>
      <c r="DS111" s="267"/>
      <c r="DT111" s="277"/>
      <c r="DU111" s="282"/>
      <c r="DV111" s="276"/>
      <c r="DW111" s="243"/>
      <c r="DX111" s="267"/>
      <c r="DY111" s="243"/>
      <c r="DZ111" s="267"/>
      <c r="EA111" s="243"/>
      <c r="EB111" s="267"/>
      <c r="EC111" s="277"/>
      <c r="ED111" s="282"/>
      <c r="EE111" s="276"/>
      <c r="EF111" s="243"/>
      <c r="EG111" s="267"/>
      <c r="EH111" s="243"/>
      <c r="EI111" s="267"/>
      <c r="EJ111" s="243"/>
      <c r="EK111" s="267"/>
      <c r="EL111" s="277"/>
      <c r="EM111" s="282"/>
      <c r="EN111" s="276"/>
      <c r="EO111" s="243"/>
      <c r="EP111" s="267"/>
      <c r="EQ111" s="243"/>
      <c r="ER111" s="267"/>
      <c r="ES111" s="243"/>
      <c r="ET111" s="267"/>
      <c r="EU111" s="277"/>
      <c r="EV111" s="282"/>
      <c r="EW111" s="276"/>
      <c r="EX111" s="243"/>
      <c r="EY111" s="267"/>
      <c r="EZ111" s="243"/>
      <c r="FA111" s="267"/>
      <c r="FB111" s="243"/>
      <c r="FC111" s="267"/>
      <c r="FD111" s="277"/>
      <c r="FE111" s="282"/>
      <c r="FF111" s="276"/>
      <c r="FG111" s="243"/>
      <c r="FH111" s="267"/>
      <c r="FI111" s="243"/>
      <c r="FJ111" s="267"/>
      <c r="FK111" s="243"/>
      <c r="FL111" s="267"/>
      <c r="FM111" s="277"/>
      <c r="FN111" s="282"/>
      <c r="FO111" s="276"/>
      <c r="FP111" s="243"/>
      <c r="FQ111" s="267"/>
      <c r="FR111" s="243"/>
      <c r="FS111" s="267"/>
      <c r="FT111" s="243"/>
      <c r="FU111" s="267"/>
      <c r="FV111" s="277"/>
      <c r="FW111" s="282"/>
    </row>
    <row r="112" spans="1:179" ht="18" customHeight="1" thickBot="1">
      <c r="A112" s="246" t="s">
        <v>260</v>
      </c>
      <c r="B112" s="307"/>
      <c r="C112" s="307"/>
      <c r="D112" s="323"/>
      <c r="E112" s="310"/>
      <c r="F112" s="253">
        <f t="shared" si="107"/>
        <v>0</v>
      </c>
      <c r="G112" s="250">
        <f t="shared" si="100"/>
        <v>0</v>
      </c>
      <c r="H112" s="250">
        <f t="shared" si="101"/>
        <v>0</v>
      </c>
      <c r="I112" s="250">
        <f t="shared" si="102"/>
        <v>0</v>
      </c>
      <c r="J112" s="250">
        <f t="shared" si="103"/>
        <v>0</v>
      </c>
      <c r="K112" s="250">
        <f t="shared" si="104"/>
        <v>0</v>
      </c>
      <c r="L112" s="250">
        <f t="shared" si="105"/>
        <v>0</v>
      </c>
      <c r="M112" s="259">
        <f t="shared" si="106"/>
        <v>0</v>
      </c>
      <c r="N112" s="253">
        <f>+F112+H112+J112+L112</f>
        <v>0</v>
      </c>
      <c r="O112" s="250">
        <f>+G112+I112+K112+M112</f>
        <v>0</v>
      </c>
      <c r="P112" s="303"/>
      <c r="Q112" s="304"/>
      <c r="R112" s="278"/>
      <c r="S112" s="249"/>
      <c r="T112" s="279"/>
      <c r="U112" s="249"/>
      <c r="V112" s="279"/>
      <c r="W112" s="249"/>
      <c r="X112" s="279"/>
      <c r="Y112" s="280"/>
      <c r="Z112" s="283"/>
      <c r="AA112" s="278"/>
      <c r="AB112" s="249"/>
      <c r="AC112" s="279"/>
      <c r="AD112" s="249"/>
      <c r="AE112" s="279"/>
      <c r="AF112" s="249"/>
      <c r="AG112" s="279"/>
      <c r="AH112" s="280"/>
      <c r="AI112" s="283"/>
      <c r="AJ112" s="278"/>
      <c r="AK112" s="249"/>
      <c r="AL112" s="279"/>
      <c r="AM112" s="249"/>
      <c r="AN112" s="279"/>
      <c r="AO112" s="249"/>
      <c r="AP112" s="279"/>
      <c r="AQ112" s="280"/>
      <c r="AR112" s="283"/>
      <c r="AS112" s="278"/>
      <c r="AT112" s="249"/>
      <c r="AU112" s="279"/>
      <c r="AV112" s="249"/>
      <c r="AW112" s="279"/>
      <c r="AX112" s="249"/>
      <c r="AY112" s="279"/>
      <c r="AZ112" s="280"/>
      <c r="BA112" s="283"/>
      <c r="BB112" s="278"/>
      <c r="BC112" s="249"/>
      <c r="BD112" s="279"/>
      <c r="BE112" s="249"/>
      <c r="BF112" s="279"/>
      <c r="BG112" s="249"/>
      <c r="BH112" s="279"/>
      <c r="BI112" s="280"/>
      <c r="BJ112" s="283"/>
      <c r="BK112" s="278"/>
      <c r="BL112" s="249"/>
      <c r="BM112" s="279"/>
      <c r="BN112" s="249"/>
      <c r="BO112" s="279"/>
      <c r="BP112" s="249"/>
      <c r="BQ112" s="279"/>
      <c r="BR112" s="280"/>
      <c r="BS112" s="283"/>
      <c r="BT112" s="278"/>
      <c r="BU112" s="249"/>
      <c r="BV112" s="279"/>
      <c r="BW112" s="249"/>
      <c r="BX112" s="279"/>
      <c r="BY112" s="249"/>
      <c r="BZ112" s="279"/>
      <c r="CA112" s="280"/>
      <c r="CB112" s="283"/>
      <c r="CC112" s="278"/>
      <c r="CD112" s="249"/>
      <c r="CE112" s="279"/>
      <c r="CF112" s="249"/>
      <c r="CG112" s="279"/>
      <c r="CH112" s="249"/>
      <c r="CI112" s="279"/>
      <c r="CJ112" s="280"/>
      <c r="CK112" s="283"/>
      <c r="CL112" s="278"/>
      <c r="CM112" s="249"/>
      <c r="CN112" s="279"/>
      <c r="CO112" s="249"/>
      <c r="CP112" s="279"/>
      <c r="CQ112" s="249"/>
      <c r="CR112" s="279"/>
      <c r="CS112" s="280"/>
      <c r="CT112" s="283"/>
      <c r="CU112" s="278"/>
      <c r="CV112" s="249"/>
      <c r="CW112" s="279"/>
      <c r="CX112" s="249"/>
      <c r="CY112" s="279"/>
      <c r="CZ112" s="249"/>
      <c r="DA112" s="279"/>
      <c r="DB112" s="280"/>
      <c r="DC112" s="283"/>
      <c r="DD112" s="278"/>
      <c r="DE112" s="249"/>
      <c r="DF112" s="279"/>
      <c r="DG112" s="249"/>
      <c r="DH112" s="279"/>
      <c r="DI112" s="249"/>
      <c r="DJ112" s="279"/>
      <c r="DK112" s="280"/>
      <c r="DL112" s="283"/>
      <c r="DM112" s="278"/>
      <c r="DN112" s="249"/>
      <c r="DO112" s="279"/>
      <c r="DP112" s="249"/>
      <c r="DQ112" s="279"/>
      <c r="DR112" s="249"/>
      <c r="DS112" s="279"/>
      <c r="DT112" s="280"/>
      <c r="DU112" s="283"/>
      <c r="DV112" s="278"/>
      <c r="DW112" s="249"/>
      <c r="DX112" s="279"/>
      <c r="DY112" s="249"/>
      <c r="DZ112" s="279"/>
      <c r="EA112" s="249"/>
      <c r="EB112" s="279"/>
      <c r="EC112" s="280"/>
      <c r="ED112" s="283"/>
      <c r="EE112" s="278"/>
      <c r="EF112" s="249"/>
      <c r="EG112" s="279"/>
      <c r="EH112" s="249"/>
      <c r="EI112" s="279"/>
      <c r="EJ112" s="249"/>
      <c r="EK112" s="279"/>
      <c r="EL112" s="280"/>
      <c r="EM112" s="283"/>
      <c r="EN112" s="278"/>
      <c r="EO112" s="249"/>
      <c r="EP112" s="279"/>
      <c r="EQ112" s="249"/>
      <c r="ER112" s="279"/>
      <c r="ES112" s="249"/>
      <c r="ET112" s="279"/>
      <c r="EU112" s="280"/>
      <c r="EV112" s="283"/>
      <c r="EW112" s="278"/>
      <c r="EX112" s="249"/>
      <c r="EY112" s="279"/>
      <c r="EZ112" s="249"/>
      <c r="FA112" s="279"/>
      <c r="FB112" s="249"/>
      <c r="FC112" s="279"/>
      <c r="FD112" s="280"/>
      <c r="FE112" s="283"/>
      <c r="FF112" s="278"/>
      <c r="FG112" s="249"/>
      <c r="FH112" s="279"/>
      <c r="FI112" s="249"/>
      <c r="FJ112" s="279"/>
      <c r="FK112" s="249"/>
      <c r="FL112" s="279"/>
      <c r="FM112" s="280"/>
      <c r="FN112" s="283"/>
      <c r="FO112" s="278"/>
      <c r="FP112" s="249"/>
      <c r="FQ112" s="279"/>
      <c r="FR112" s="249"/>
      <c r="FS112" s="279"/>
      <c r="FT112" s="249"/>
      <c r="FU112" s="279"/>
      <c r="FV112" s="280"/>
      <c r="FW112" s="283"/>
    </row>
    <row r="113" spans="1:179" ht="16.5" thickBot="1">
      <c r="A113" s="228" t="s">
        <v>323</v>
      </c>
      <c r="B113" s="240"/>
      <c r="C113" s="237"/>
      <c r="D113" s="237"/>
      <c r="E113" s="239"/>
      <c r="F113" s="264">
        <f aca="true" t="shared" si="112" ref="F113:P113">SUM(F101:F112)</f>
        <v>18</v>
      </c>
      <c r="G113" s="265">
        <f t="shared" si="112"/>
        <v>38</v>
      </c>
      <c r="H113" s="265">
        <f t="shared" si="112"/>
        <v>20</v>
      </c>
      <c r="I113" s="265">
        <f t="shared" si="112"/>
        <v>36</v>
      </c>
      <c r="J113" s="265">
        <f t="shared" si="112"/>
        <v>20</v>
      </c>
      <c r="K113" s="265">
        <f t="shared" si="112"/>
        <v>36</v>
      </c>
      <c r="L113" s="265">
        <f t="shared" si="112"/>
        <v>14</v>
      </c>
      <c r="M113" s="271">
        <f t="shared" si="112"/>
        <v>42</v>
      </c>
      <c r="N113" s="264">
        <f t="shared" si="112"/>
        <v>72</v>
      </c>
      <c r="O113" s="271">
        <f t="shared" si="112"/>
        <v>152</v>
      </c>
      <c r="P113" s="271">
        <f t="shared" si="112"/>
        <v>92</v>
      </c>
      <c r="Q113" s="272">
        <f>+SUM(N113*2+P113)/(N113+O113)</f>
        <v>1.0535714285714286</v>
      </c>
      <c r="R113" s="284"/>
      <c r="S113" s="285" t="str">
        <f>IF(SUM(R101:S112)=4," ","err")</f>
        <v> </v>
      </c>
      <c r="T113" s="286"/>
      <c r="U113" s="285" t="str">
        <f>IF(SUM(T101:U112)=4," ","err")</f>
        <v> </v>
      </c>
      <c r="V113" s="286"/>
      <c r="W113" s="285" t="str">
        <f>IF(SUM(V101:W112)=4," ","err")</f>
        <v> </v>
      </c>
      <c r="X113" s="286"/>
      <c r="Y113" s="285" t="str">
        <f>IF(SUM(X101:Y112)=4," ","err")</f>
        <v> </v>
      </c>
      <c r="Z113" s="287">
        <f>IF((SUM(R101:R112)+SUM(T101:T112)+SUM(V101:V112)+SUM(X101:X112))&gt;8,1,0)</f>
        <v>0</v>
      </c>
      <c r="AA113" s="284"/>
      <c r="AB113" s="285" t="str">
        <f>IF(SUM(AA101:AB112)=4," ","err")</f>
        <v> </v>
      </c>
      <c r="AC113" s="286"/>
      <c r="AD113" s="285" t="str">
        <f>IF(SUM(AC101:AD112)=4," ","err")</f>
        <v> </v>
      </c>
      <c r="AE113" s="286"/>
      <c r="AF113" s="285" t="str">
        <f>IF(SUM(AE101:AF112)=4," ","err")</f>
        <v> </v>
      </c>
      <c r="AG113" s="286"/>
      <c r="AH113" s="285" t="str">
        <f>IF(SUM(AG101:AH112)=4," ","err")</f>
        <v> </v>
      </c>
      <c r="AI113" s="287">
        <f>IF((SUM(AA101:AA112)+SUM(AC101:AC112)+SUM(AE101:AE112)+SUM(AG101:AG112))&gt;8,1,0)</f>
        <v>0</v>
      </c>
      <c r="AJ113" s="284"/>
      <c r="AK113" s="285" t="str">
        <f>IF(SUM(AJ101:AK112)=4," ","err")</f>
        <v> </v>
      </c>
      <c r="AL113" s="286"/>
      <c r="AM113" s="285" t="str">
        <f>IF(SUM(AL101:AM112)=4," ","err")</f>
        <v> </v>
      </c>
      <c r="AN113" s="286"/>
      <c r="AO113" s="285" t="str">
        <f>IF(SUM(AN101:AO112)=4," ","err")</f>
        <v> </v>
      </c>
      <c r="AP113" s="286"/>
      <c r="AQ113" s="285" t="str">
        <f>IF(SUM(AP101:AQ112)=4," ","err")</f>
        <v> </v>
      </c>
      <c r="AR113" s="287">
        <f>IF((SUM(AJ101:AJ112)+SUM(AL101:AL112)+SUM(AN101:AN112)+SUM(AP101:AP112))&gt;8,1,0)</f>
        <v>0</v>
      </c>
      <c r="AS113" s="284"/>
      <c r="AT113" s="285" t="str">
        <f>IF(SUM(AS101:AT112)=4," ","err")</f>
        <v> </v>
      </c>
      <c r="AU113" s="286"/>
      <c r="AV113" s="285" t="str">
        <f>IF(SUM(AU101:AV112)=4," ","err")</f>
        <v> </v>
      </c>
      <c r="AW113" s="286"/>
      <c r="AX113" s="285" t="str">
        <f>IF(SUM(AW101:AX112)=4," ","err")</f>
        <v> </v>
      </c>
      <c r="AY113" s="286"/>
      <c r="AZ113" s="285" t="str">
        <f>IF(SUM(AY101:AZ112)=4," ","err")</f>
        <v> </v>
      </c>
      <c r="BA113" s="287">
        <f>IF((SUM(AS101:AS112)+SUM(AU101:AU112)+SUM(AW101:AW112)+SUM(AY101:AY112))&gt;8,1,0)</f>
        <v>0</v>
      </c>
      <c r="BB113" s="284"/>
      <c r="BC113" s="285" t="str">
        <f>IF(SUM(BB101:BC112)=4," ","err")</f>
        <v> </v>
      </c>
      <c r="BD113" s="286"/>
      <c r="BE113" s="285" t="str">
        <f>IF(SUM(BD101:BE112)=4," ","err")</f>
        <v> </v>
      </c>
      <c r="BF113" s="286"/>
      <c r="BG113" s="285" t="str">
        <f>IF(SUM(BF101:BG112)=4," ","err")</f>
        <v> </v>
      </c>
      <c r="BH113" s="286"/>
      <c r="BI113" s="285" t="str">
        <f>IF(SUM(BH101:BI112)=4," ","err")</f>
        <v> </v>
      </c>
      <c r="BJ113" s="287">
        <f>IF((SUM(BB101:BB112)+SUM(BD101:BD112)+SUM(BF101:BF112)+SUM(BH101:BH112))&gt;8,1,0)</f>
        <v>0</v>
      </c>
      <c r="BK113" s="284"/>
      <c r="BL113" s="285" t="str">
        <f>IF(SUM(BK101:BL112)=4," ","err")</f>
        <v> </v>
      </c>
      <c r="BM113" s="286"/>
      <c r="BN113" s="285" t="str">
        <f>IF(SUM(BM101:BN112)=4," ","err")</f>
        <v> </v>
      </c>
      <c r="BO113" s="286"/>
      <c r="BP113" s="285" t="str">
        <f>IF(SUM(BO101:BP112)=4," ","err")</f>
        <v> </v>
      </c>
      <c r="BQ113" s="286"/>
      <c r="BR113" s="285" t="str">
        <f>IF(SUM(BQ101:BR112)=4," ","err")</f>
        <v> </v>
      </c>
      <c r="BS113" s="287">
        <f>IF((SUM(BK101:BK112)+SUM(BM101:BM112)+SUM(BO101:BO112)+SUM(BQ101:BQ112))&gt;8,1,0)</f>
        <v>0</v>
      </c>
      <c r="BT113" s="284"/>
      <c r="BU113" s="285" t="str">
        <f>IF(SUM(BT101:BU112)=4," ","err")</f>
        <v> </v>
      </c>
      <c r="BV113" s="286"/>
      <c r="BW113" s="285" t="str">
        <f>IF(SUM(BV101:BW112)=4," ","err")</f>
        <v> </v>
      </c>
      <c r="BX113" s="286"/>
      <c r="BY113" s="285" t="str">
        <f>IF(SUM(BX101:BY112)=4," ","err")</f>
        <v> </v>
      </c>
      <c r="BZ113" s="286"/>
      <c r="CA113" s="285" t="str">
        <f>IF(SUM(BZ101:CA112)=4," ","err")</f>
        <v> </v>
      </c>
      <c r="CB113" s="287">
        <f>IF((SUM(BT101:BT112)+SUM(BV101:BV112)+SUM(BX101:BX112)+SUM(BZ101:BZ112))&gt;8,1,0)</f>
        <v>0</v>
      </c>
      <c r="CC113" s="284"/>
      <c r="CD113" s="285" t="str">
        <f>IF(SUM(CC101:CD112)=4," ","err")</f>
        <v> </v>
      </c>
      <c r="CE113" s="286"/>
      <c r="CF113" s="285" t="str">
        <f>IF(SUM(CE101:CF112)=4," ","err")</f>
        <v> </v>
      </c>
      <c r="CG113" s="286"/>
      <c r="CH113" s="285" t="str">
        <f>IF(SUM(CG101:CH112)=4," ","err")</f>
        <v> </v>
      </c>
      <c r="CI113" s="286"/>
      <c r="CJ113" s="285" t="str">
        <f>IF(SUM(CI101:CJ112)=4," ","err")</f>
        <v> </v>
      </c>
      <c r="CK113" s="287">
        <f>IF((SUM(CC101:CC112)+SUM(CE101:CE112)+SUM(CG101:CG112)+SUM(CI101:CI112))&gt;8,1,0)</f>
        <v>0</v>
      </c>
      <c r="CL113" s="284"/>
      <c r="CM113" s="285" t="str">
        <f>IF(SUM(CL101:CM112)=4," ","err")</f>
        <v> </v>
      </c>
      <c r="CN113" s="286"/>
      <c r="CO113" s="285" t="str">
        <f>IF(SUM(CN101:CO112)=4," ","err")</f>
        <v> </v>
      </c>
      <c r="CP113" s="286"/>
      <c r="CQ113" s="285" t="str">
        <f>IF(SUM(CP101:CQ112)=4," ","err")</f>
        <v> </v>
      </c>
      <c r="CR113" s="286"/>
      <c r="CS113" s="285" t="str">
        <f>IF(SUM(CR101:CS112)=4," ","err")</f>
        <v> </v>
      </c>
      <c r="CT113" s="287">
        <f>IF((SUM(CL101:CL112)+SUM(CN101:CN112)+SUM(CP101:CP112)+SUM(CR101:CR112))&gt;8,1,0)</f>
        <v>0</v>
      </c>
      <c r="CU113" s="284"/>
      <c r="CV113" s="285" t="str">
        <f>IF(SUM(CU101:CV112)=4," ","err")</f>
        <v> </v>
      </c>
      <c r="CW113" s="286"/>
      <c r="CX113" s="285" t="str">
        <f>IF(SUM(CW101:CX112)=4," ","err")</f>
        <v> </v>
      </c>
      <c r="CY113" s="286"/>
      <c r="CZ113" s="285" t="str">
        <f>IF(SUM(CY101:CZ112)=4," ","err")</f>
        <v> </v>
      </c>
      <c r="DA113" s="286"/>
      <c r="DB113" s="285" t="str">
        <f>IF(SUM(DA101:DB112)=4," ","err")</f>
        <v> </v>
      </c>
      <c r="DC113" s="287">
        <f>IF((SUM(CU101:CU112)+SUM(CW101:CW112)+SUM(CY101:CY112)+SUM(DA101:DA112))&gt;8,1,0)</f>
        <v>0</v>
      </c>
      <c r="DD113" s="284"/>
      <c r="DE113" s="285" t="str">
        <f>IF(SUM(DD101:DE112)=4," ","err")</f>
        <v> </v>
      </c>
      <c r="DF113" s="286"/>
      <c r="DG113" s="285" t="str">
        <f>IF(SUM(DF101:DG112)=4," ","err")</f>
        <v> </v>
      </c>
      <c r="DH113" s="286"/>
      <c r="DI113" s="285" t="str">
        <f>IF(SUM(DH101:DI112)=4," ","err")</f>
        <v> </v>
      </c>
      <c r="DJ113" s="286"/>
      <c r="DK113" s="285" t="str">
        <f>IF(SUM(DJ101:DK112)=4," ","err")</f>
        <v> </v>
      </c>
      <c r="DL113" s="287">
        <f>IF((SUM(DD101:DD112)+SUM(DF101:DF112)+SUM(DH101:DH112)+SUM(DJ101:DJ112))&gt;8,1,0)</f>
        <v>1</v>
      </c>
      <c r="DM113" s="284"/>
      <c r="DN113" s="285" t="str">
        <f>IF(SUM(DM101:DN112)=4," ","err")</f>
        <v> </v>
      </c>
      <c r="DO113" s="286"/>
      <c r="DP113" s="285" t="str">
        <f>IF(SUM(DO101:DP112)=4," ","err")</f>
        <v> </v>
      </c>
      <c r="DQ113" s="286"/>
      <c r="DR113" s="285" t="str">
        <f>IF(SUM(DQ101:DR112)=4," ","err")</f>
        <v> </v>
      </c>
      <c r="DS113" s="286"/>
      <c r="DT113" s="285" t="str">
        <f>IF(SUM(DS101:DT112)=4," ","err")</f>
        <v> </v>
      </c>
      <c r="DU113" s="287">
        <f>IF((SUM(DM101:DM112)+SUM(DO101:DO112)+SUM(DQ101:DQ112)+SUM(DS101:DS112))&gt;8,1,0)</f>
        <v>0</v>
      </c>
      <c r="DV113" s="284"/>
      <c r="DW113" s="285" t="str">
        <f>IF(SUM(DV101:DW112)=4," ","err")</f>
        <v> </v>
      </c>
      <c r="DX113" s="286"/>
      <c r="DY113" s="285" t="str">
        <f>IF(SUM(DX101:DY112)=4," ","err")</f>
        <v> </v>
      </c>
      <c r="DZ113" s="286"/>
      <c r="EA113" s="285" t="str">
        <f>IF(SUM(DZ101:EA112)=4," ","err")</f>
        <v> </v>
      </c>
      <c r="EB113" s="286"/>
      <c r="EC113" s="285" t="str">
        <f>IF(SUM(EB101:EC112)=4," ","err")</f>
        <v> </v>
      </c>
      <c r="ED113" s="287">
        <f>IF((SUM(DV101:DV112)+SUM(DX101:DX112)+SUM(DZ101:DZ112)+SUM(EB101:EB112))&gt;8,1,0)</f>
        <v>0</v>
      </c>
      <c r="EE113" s="284"/>
      <c r="EF113" s="285" t="str">
        <f>IF(SUM(EE101:EF112)=4," ","err")</f>
        <v> </v>
      </c>
      <c r="EG113" s="286"/>
      <c r="EH113" s="285" t="str">
        <f>IF(SUM(EG101:EH112)=4," ","err")</f>
        <v> </v>
      </c>
      <c r="EI113" s="286"/>
      <c r="EJ113" s="285" t="str">
        <f>IF(SUM(EI101:EJ112)=4," ","err")</f>
        <v> </v>
      </c>
      <c r="EK113" s="286"/>
      <c r="EL113" s="285" t="str">
        <f>IF(SUM(EK101:EL112)=4," ","err")</f>
        <v> </v>
      </c>
      <c r="EM113" s="287">
        <f>IF((SUM(EE101:EE112)+SUM(EG101:EG112)+SUM(EI101:EI112)+SUM(EK101:EK112))&gt;8,1,0)</f>
        <v>1</v>
      </c>
      <c r="EN113" s="284"/>
      <c r="EO113" s="285" t="str">
        <f>IF(SUM(EN101:EO112)=4," ","err")</f>
        <v>err</v>
      </c>
      <c r="EP113" s="286"/>
      <c r="EQ113" s="285" t="str">
        <f>IF(SUM(EP101:EQ112)=4," ","err")</f>
        <v>err</v>
      </c>
      <c r="ER113" s="286"/>
      <c r="ES113" s="285" t="str">
        <f>IF(SUM(ER101:ES112)=4," ","err")</f>
        <v>err</v>
      </c>
      <c r="ET113" s="286"/>
      <c r="EU113" s="285" t="str">
        <f>IF(SUM(ET101:EU112)=4," ","err")</f>
        <v>err</v>
      </c>
      <c r="EV113" s="287">
        <f>IF((SUM(EN101:EN112)+SUM(EP101:EP112)+SUM(ER101:ER112)+SUM(ET101:ET112))&gt;8,1,0)</f>
        <v>0</v>
      </c>
      <c r="EW113" s="284"/>
      <c r="EX113" s="285" t="str">
        <f>IF(SUM(EW101:EX112)=4," ","err")</f>
        <v>err</v>
      </c>
      <c r="EY113" s="286"/>
      <c r="EZ113" s="285" t="str">
        <f>IF(SUM(EY101:EZ112)=4," ","err")</f>
        <v>err</v>
      </c>
      <c r="FA113" s="286"/>
      <c r="FB113" s="285" t="str">
        <f>IF(SUM(FA101:FB112)=4," ","err")</f>
        <v>err</v>
      </c>
      <c r="FC113" s="286"/>
      <c r="FD113" s="285" t="str">
        <f>IF(SUM(FC101:FD112)=4," ","err")</f>
        <v>err</v>
      </c>
      <c r="FE113" s="287">
        <f>IF((SUM(EW101:EW112)+SUM(EY101:EY112)+SUM(FA101:FA112)+SUM(FC101:FC112))&gt;8,1,0)</f>
        <v>0</v>
      </c>
      <c r="FF113" s="284"/>
      <c r="FG113" s="285" t="str">
        <f>IF(SUM(FF101:FG112)=4," ","err")</f>
        <v>err</v>
      </c>
      <c r="FH113" s="286"/>
      <c r="FI113" s="285" t="str">
        <f>IF(SUM(FH101:FI112)=4," ","err")</f>
        <v>err</v>
      </c>
      <c r="FJ113" s="286"/>
      <c r="FK113" s="285" t="str">
        <f>IF(SUM(FJ101:FK112)=4," ","err")</f>
        <v>err</v>
      </c>
      <c r="FL113" s="286"/>
      <c r="FM113" s="285" t="str">
        <f>IF(SUM(FL101:FM112)=4," ","err")</f>
        <v>err</v>
      </c>
      <c r="FN113" s="287">
        <f>IF((SUM(FF101:FF112)+SUM(FH101:FH112)+SUM(FJ101:FJ112)+SUM(FL101:FL112))&gt;8,1,0)</f>
        <v>0</v>
      </c>
      <c r="FO113" s="284"/>
      <c r="FP113" s="285" t="str">
        <f>IF(SUM(FO101:FP112)=4," ","err")</f>
        <v>err</v>
      </c>
      <c r="FQ113" s="286"/>
      <c r="FR113" s="285" t="str">
        <f>IF(SUM(FQ101:FR112)=4," ","err")</f>
        <v>err</v>
      </c>
      <c r="FS113" s="286"/>
      <c r="FT113" s="285" t="str">
        <f>IF(SUM(FS101:FT112)=4," ","err")</f>
        <v>err</v>
      </c>
      <c r="FU113" s="286"/>
      <c r="FV113" s="285" t="str">
        <f>IF(SUM(FU101:FV112)=4," ","err")</f>
        <v>err</v>
      </c>
      <c r="FW113" s="287">
        <f>IF((SUM(FO101:FO112)+SUM(FQ101:FQ112)+SUM(FS101:FS112)+SUM(FU101:FU112))&gt;8,1,0)</f>
        <v>0</v>
      </c>
    </row>
    <row r="114" ht="15">
      <c r="A114" s="228" t="s">
        <v>324</v>
      </c>
    </row>
    <row r="115" ht="15.75" thickBot="1"/>
    <row r="116" spans="1:179" ht="21" customHeight="1" thickBot="1">
      <c r="A116" s="328"/>
      <c r="B116" s="291"/>
      <c r="C116" s="292"/>
      <c r="D116" s="320"/>
      <c r="E116" s="293"/>
      <c r="F116" s="294"/>
      <c r="G116" s="294"/>
      <c r="H116" s="294"/>
      <c r="I116" s="294"/>
      <c r="J116" s="294"/>
      <c r="K116" s="294"/>
      <c r="L116" s="294"/>
      <c r="M116" s="294"/>
      <c r="N116" s="294"/>
      <c r="O116" s="294"/>
      <c r="P116" s="294"/>
      <c r="Q116" s="295"/>
      <c r="R116" s="576"/>
      <c r="S116" s="577"/>
      <c r="T116" s="577"/>
      <c r="U116" s="577"/>
      <c r="V116" s="577"/>
      <c r="W116" s="577"/>
      <c r="X116" s="577"/>
      <c r="Y116" s="577"/>
      <c r="Z116" s="578"/>
      <c r="AA116" s="576"/>
      <c r="AB116" s="577"/>
      <c r="AC116" s="577"/>
      <c r="AD116" s="577"/>
      <c r="AE116" s="577"/>
      <c r="AF116" s="577"/>
      <c r="AG116" s="577"/>
      <c r="AH116" s="577"/>
      <c r="AI116" s="578"/>
      <c r="AJ116" s="576"/>
      <c r="AK116" s="577"/>
      <c r="AL116" s="577"/>
      <c r="AM116" s="577"/>
      <c r="AN116" s="577"/>
      <c r="AO116" s="577"/>
      <c r="AP116" s="577"/>
      <c r="AQ116" s="577"/>
      <c r="AR116" s="578"/>
      <c r="AS116" s="576"/>
      <c r="AT116" s="577"/>
      <c r="AU116" s="577"/>
      <c r="AV116" s="577"/>
      <c r="AW116" s="577"/>
      <c r="AX116" s="577"/>
      <c r="AY116" s="577"/>
      <c r="AZ116" s="577"/>
      <c r="BA116" s="578"/>
      <c r="BB116" s="576"/>
      <c r="BC116" s="577"/>
      <c r="BD116" s="577"/>
      <c r="BE116" s="577"/>
      <c r="BF116" s="577"/>
      <c r="BG116" s="577"/>
      <c r="BH116" s="577"/>
      <c r="BI116" s="577"/>
      <c r="BJ116" s="578"/>
      <c r="BK116" s="576"/>
      <c r="BL116" s="577"/>
      <c r="BM116" s="577"/>
      <c r="BN116" s="577"/>
      <c r="BO116" s="577"/>
      <c r="BP116" s="577"/>
      <c r="BQ116" s="577"/>
      <c r="BR116" s="577"/>
      <c r="BS116" s="578"/>
      <c r="BT116" s="576"/>
      <c r="BU116" s="577"/>
      <c r="BV116" s="577"/>
      <c r="BW116" s="577"/>
      <c r="BX116" s="577"/>
      <c r="BY116" s="577"/>
      <c r="BZ116" s="577"/>
      <c r="CA116" s="577"/>
      <c r="CB116" s="578"/>
      <c r="CC116" s="576"/>
      <c r="CD116" s="577"/>
      <c r="CE116" s="577"/>
      <c r="CF116" s="577"/>
      <c r="CG116" s="577"/>
      <c r="CH116" s="577"/>
      <c r="CI116" s="577"/>
      <c r="CJ116" s="577"/>
      <c r="CK116" s="578"/>
      <c r="CL116" s="576"/>
      <c r="CM116" s="577"/>
      <c r="CN116" s="577"/>
      <c r="CO116" s="577"/>
      <c r="CP116" s="577"/>
      <c r="CQ116" s="577"/>
      <c r="CR116" s="577"/>
      <c r="CS116" s="577"/>
      <c r="CT116" s="578"/>
      <c r="CU116" s="576"/>
      <c r="CV116" s="577"/>
      <c r="CW116" s="577"/>
      <c r="CX116" s="577"/>
      <c r="CY116" s="577"/>
      <c r="CZ116" s="577"/>
      <c r="DA116" s="577"/>
      <c r="DB116" s="577"/>
      <c r="DC116" s="578"/>
      <c r="DD116" s="576"/>
      <c r="DE116" s="577"/>
      <c r="DF116" s="577"/>
      <c r="DG116" s="577"/>
      <c r="DH116" s="577"/>
      <c r="DI116" s="577"/>
      <c r="DJ116" s="577"/>
      <c r="DK116" s="577"/>
      <c r="DL116" s="578"/>
      <c r="DM116" s="576"/>
      <c r="DN116" s="577"/>
      <c r="DO116" s="577"/>
      <c r="DP116" s="577"/>
      <c r="DQ116" s="577"/>
      <c r="DR116" s="577"/>
      <c r="DS116" s="577"/>
      <c r="DT116" s="577"/>
      <c r="DU116" s="578"/>
      <c r="DV116" s="576"/>
      <c r="DW116" s="577"/>
      <c r="DX116" s="577"/>
      <c r="DY116" s="577"/>
      <c r="DZ116" s="577"/>
      <c r="EA116" s="577"/>
      <c r="EB116" s="577"/>
      <c r="EC116" s="577"/>
      <c r="ED116" s="578"/>
      <c r="EE116" s="576"/>
      <c r="EF116" s="577"/>
      <c r="EG116" s="577"/>
      <c r="EH116" s="577"/>
      <c r="EI116" s="577"/>
      <c r="EJ116" s="577"/>
      <c r="EK116" s="577"/>
      <c r="EL116" s="577"/>
      <c r="EM116" s="578"/>
      <c r="EN116" s="576"/>
      <c r="EO116" s="577"/>
      <c r="EP116" s="577"/>
      <c r="EQ116" s="577"/>
      <c r="ER116" s="577"/>
      <c r="ES116" s="577"/>
      <c r="ET116" s="577"/>
      <c r="EU116" s="577"/>
      <c r="EV116" s="578"/>
      <c r="EW116" s="576"/>
      <c r="EX116" s="577"/>
      <c r="EY116" s="577"/>
      <c r="EZ116" s="577"/>
      <c r="FA116" s="577"/>
      <c r="FB116" s="577"/>
      <c r="FC116" s="577"/>
      <c r="FD116" s="577"/>
      <c r="FE116" s="578"/>
      <c r="FF116" s="576"/>
      <c r="FG116" s="577"/>
      <c r="FH116" s="577"/>
      <c r="FI116" s="577"/>
      <c r="FJ116" s="577"/>
      <c r="FK116" s="577"/>
      <c r="FL116" s="577"/>
      <c r="FM116" s="577"/>
      <c r="FN116" s="578"/>
      <c r="FO116" s="576"/>
      <c r="FP116" s="577"/>
      <c r="FQ116" s="577"/>
      <c r="FR116" s="577"/>
      <c r="FS116" s="577"/>
      <c r="FT116" s="577"/>
      <c r="FU116" s="577"/>
      <c r="FV116" s="577"/>
      <c r="FW116" s="578"/>
    </row>
    <row r="117" spans="1:179" ht="15.75">
      <c r="A117" s="256"/>
      <c r="B117" s="314"/>
      <c r="C117" s="244">
        <f aca="true" t="shared" si="113" ref="C117:C124">+N117+O117</f>
        <v>0</v>
      </c>
      <c r="D117" s="311"/>
      <c r="E117" s="317"/>
      <c r="F117" s="252">
        <f>+R117+AA117+AJ117+AS117+BB117+BK117+BT117+CC117+CL117+CU117+DD117+DM117+DV117+EE117+EN117+EW117+FF117+FO117</f>
        <v>0</v>
      </c>
      <c r="G117" s="252">
        <f aca="true" t="shared" si="114" ref="G117:G128">+S117+AB117+AK117+AT117+BC117+BL117+BU117+CD117+CM117+CV117+DE117+DN117+DW117+EF117+EO117+EX117+FG117+FP117</f>
        <v>0</v>
      </c>
      <c r="H117" s="252">
        <f aca="true" t="shared" si="115" ref="H117:H128">+T117+AC117+AL117+AU117+BD117+BM117+BV117+CE117+CN117+CW117+DF117+DO117+DX117+EG117+EP117+EY117+FH117+FQ117</f>
        <v>0</v>
      </c>
      <c r="I117" s="252">
        <f aca="true" t="shared" si="116" ref="I117:I128">+U117+AD117+AM117+AV117+BE117+BN117+BW117+CF117+CO117+CX117+DG117+DP117+DY117+EH117+EQ117+EZ117+FI117+FR117</f>
        <v>0</v>
      </c>
      <c r="J117" s="252">
        <f aca="true" t="shared" si="117" ref="J117:J128">+V117+AE117+AN117+AW117+BF117+BO117+BX117+CG117+CP117+CY117+DH117+DQ117+DZ117+EI117+ER117+FA117+FJ117+FS117</f>
        <v>0</v>
      </c>
      <c r="K117" s="252">
        <f aca="true" t="shared" si="118" ref="K117:K128">+W117+AF117+AO117+AX117+BG117+BP117+BY117+CH117+CQ117+CZ117+DI117+DR117+EA117+EJ117+ES117+FB117+FK117+FT117</f>
        <v>0</v>
      </c>
      <c r="L117" s="252">
        <f aca="true" t="shared" si="119" ref="L117:L128">+X117+AG117+AP117+AY117+BH117+BQ117+BZ117+CI117+CR117+DA117+DJ117+DS117+EB117+EK117+ET117+FC117+FL117+FU117</f>
        <v>0</v>
      </c>
      <c r="M117" s="258">
        <f aca="true" t="shared" si="120" ref="M117:M128">+Y117+AH117+AQ117+AZ117+BI117+BR117+CA117+CJ117+CS117+DB117+DK117+DT117+EC117+EL117+EU117+FD117+FM117+FV117</f>
        <v>0</v>
      </c>
      <c r="N117" s="251">
        <f>+F117+H117+J117+L117</f>
        <v>0</v>
      </c>
      <c r="O117" s="252">
        <f>+G117+I117+K117+M117</f>
        <v>0</v>
      </c>
      <c r="P117" s="261">
        <f>+Z117+AI117+AR117+BA117+BJ117+BS117+CB117+CK117+CT117+DC117+DL117+DU117+ED117+EM117+EV117+FE117+FN117+FW117</f>
        <v>0</v>
      </c>
      <c r="Q117" s="298" t="e">
        <f>+SUM(N117*2+P117)/(N117+O117)</f>
        <v>#DIV/0!</v>
      </c>
      <c r="R117" s="274"/>
      <c r="S117" s="248"/>
      <c r="T117" s="274"/>
      <c r="U117" s="248"/>
      <c r="V117" s="274"/>
      <c r="W117" s="248"/>
      <c r="X117" s="274"/>
      <c r="Y117" s="275"/>
      <c r="Z117" s="281"/>
      <c r="AA117" s="273"/>
      <c r="AB117" s="248"/>
      <c r="AC117" s="274"/>
      <c r="AD117" s="248"/>
      <c r="AE117" s="274"/>
      <c r="AF117" s="248"/>
      <c r="AG117" s="274"/>
      <c r="AH117" s="275"/>
      <c r="AI117" s="281"/>
      <c r="AJ117" s="273"/>
      <c r="AK117" s="248"/>
      <c r="AL117" s="274"/>
      <c r="AM117" s="248"/>
      <c r="AN117" s="274"/>
      <c r="AO117" s="248"/>
      <c r="AP117" s="274"/>
      <c r="AQ117" s="275"/>
      <c r="AR117" s="281"/>
      <c r="AS117" s="273"/>
      <c r="AT117" s="248"/>
      <c r="AU117" s="274"/>
      <c r="AV117" s="248"/>
      <c r="AW117" s="274"/>
      <c r="AX117" s="248"/>
      <c r="AY117" s="274"/>
      <c r="AZ117" s="275"/>
      <c r="BA117" s="281"/>
      <c r="BB117" s="273"/>
      <c r="BC117" s="248"/>
      <c r="BD117" s="274"/>
      <c r="BE117" s="248"/>
      <c r="BF117" s="274"/>
      <c r="BG117" s="248"/>
      <c r="BH117" s="274"/>
      <c r="BI117" s="275"/>
      <c r="BJ117" s="281"/>
      <c r="BK117" s="273"/>
      <c r="BL117" s="248"/>
      <c r="BM117" s="274"/>
      <c r="BN117" s="248"/>
      <c r="BO117" s="274"/>
      <c r="BP117" s="248"/>
      <c r="BQ117" s="274"/>
      <c r="BR117" s="275"/>
      <c r="BS117" s="281"/>
      <c r="BT117" s="273"/>
      <c r="BU117" s="248"/>
      <c r="BV117" s="274"/>
      <c r="BW117" s="248"/>
      <c r="BX117" s="274"/>
      <c r="BY117" s="248"/>
      <c r="BZ117" s="274"/>
      <c r="CA117" s="275"/>
      <c r="CB117" s="281"/>
      <c r="CC117" s="273"/>
      <c r="CD117" s="248"/>
      <c r="CE117" s="274"/>
      <c r="CF117" s="248"/>
      <c r="CG117" s="274"/>
      <c r="CH117" s="248"/>
      <c r="CI117" s="274"/>
      <c r="CJ117" s="275"/>
      <c r="CK117" s="281"/>
      <c r="CL117" s="273"/>
      <c r="CM117" s="248"/>
      <c r="CN117" s="274"/>
      <c r="CO117" s="248"/>
      <c r="CP117" s="274"/>
      <c r="CQ117" s="248"/>
      <c r="CR117" s="274"/>
      <c r="CS117" s="275"/>
      <c r="CT117" s="281"/>
      <c r="CU117" s="273"/>
      <c r="CV117" s="248"/>
      <c r="CW117" s="274"/>
      <c r="CX117" s="248"/>
      <c r="CY117" s="274"/>
      <c r="CZ117" s="248"/>
      <c r="DA117" s="274"/>
      <c r="DB117" s="275"/>
      <c r="DC117" s="281"/>
      <c r="DD117" s="273"/>
      <c r="DE117" s="248"/>
      <c r="DF117" s="274"/>
      <c r="DG117" s="248"/>
      <c r="DH117" s="274"/>
      <c r="DI117" s="248"/>
      <c r="DJ117" s="274"/>
      <c r="DK117" s="275"/>
      <c r="DL117" s="281"/>
      <c r="DM117" s="273"/>
      <c r="DN117" s="248"/>
      <c r="DO117" s="274"/>
      <c r="DP117" s="248"/>
      <c r="DQ117" s="274"/>
      <c r="DR117" s="248"/>
      <c r="DS117" s="274"/>
      <c r="DT117" s="275"/>
      <c r="DU117" s="281"/>
      <c r="DV117" s="273"/>
      <c r="DW117" s="248"/>
      <c r="DX117" s="274"/>
      <c r="DY117" s="248"/>
      <c r="DZ117" s="274"/>
      <c r="EA117" s="248"/>
      <c r="EB117" s="274"/>
      <c r="EC117" s="275"/>
      <c r="ED117" s="281"/>
      <c r="EE117" s="273"/>
      <c r="EF117" s="248"/>
      <c r="EG117" s="274"/>
      <c r="EH117" s="248"/>
      <c r="EI117" s="274"/>
      <c r="EJ117" s="248"/>
      <c r="EK117" s="274"/>
      <c r="EL117" s="275"/>
      <c r="EM117" s="281"/>
      <c r="EN117" s="273"/>
      <c r="EO117" s="248"/>
      <c r="EP117" s="274"/>
      <c r="EQ117" s="248"/>
      <c r="ER117" s="274"/>
      <c r="ES117" s="248"/>
      <c r="ET117" s="274"/>
      <c r="EU117" s="275"/>
      <c r="EV117" s="281"/>
      <c r="EW117" s="273"/>
      <c r="EX117" s="248"/>
      <c r="EY117" s="274"/>
      <c r="EZ117" s="248"/>
      <c r="FA117" s="274"/>
      <c r="FB117" s="248"/>
      <c r="FC117" s="274"/>
      <c r="FD117" s="275"/>
      <c r="FE117" s="281"/>
      <c r="FF117" s="273"/>
      <c r="FG117" s="248"/>
      <c r="FH117" s="274"/>
      <c r="FI117" s="248"/>
      <c r="FJ117" s="274"/>
      <c r="FK117" s="248"/>
      <c r="FL117" s="274"/>
      <c r="FM117" s="275"/>
      <c r="FN117" s="281"/>
      <c r="FO117" s="273"/>
      <c r="FP117" s="248"/>
      <c r="FQ117" s="274"/>
      <c r="FR117" s="248"/>
      <c r="FS117" s="274"/>
      <c r="FT117" s="248"/>
      <c r="FU117" s="274"/>
      <c r="FV117" s="275"/>
      <c r="FW117" s="281"/>
    </row>
    <row r="118" spans="1:179" ht="15.75">
      <c r="A118" s="245"/>
      <c r="B118" s="315"/>
      <c r="C118" s="242">
        <f t="shared" si="113"/>
        <v>0</v>
      </c>
      <c r="D118" s="312"/>
      <c r="E118" s="318"/>
      <c r="F118" s="250">
        <f aca="true" t="shared" si="121" ref="F118:F128">+R118+AA118+AJ118+AS118+BB118+BK118+BT118+CC118+CL118+CU118+DD118+DM118+DV118+EE118+EN118+EW118+FF118+FO118</f>
        <v>0</v>
      </c>
      <c r="G118" s="250">
        <f t="shared" si="114"/>
        <v>0</v>
      </c>
      <c r="H118" s="250">
        <f t="shared" si="115"/>
        <v>0</v>
      </c>
      <c r="I118" s="250">
        <f t="shared" si="116"/>
        <v>0</v>
      </c>
      <c r="J118" s="250">
        <f t="shared" si="117"/>
        <v>0</v>
      </c>
      <c r="K118" s="250">
        <f t="shared" si="118"/>
        <v>0</v>
      </c>
      <c r="L118" s="250">
        <f t="shared" si="119"/>
        <v>0</v>
      </c>
      <c r="M118" s="259">
        <f t="shared" si="120"/>
        <v>0</v>
      </c>
      <c r="N118" s="253">
        <f aca="true" t="shared" si="122" ref="N118:N126">+F118+H118+J118+L118</f>
        <v>0</v>
      </c>
      <c r="O118" s="250">
        <f aca="true" t="shared" si="123" ref="O118:O126">+G118+I118+K118+M118</f>
        <v>0</v>
      </c>
      <c r="P118" s="262">
        <f aca="true" t="shared" si="124" ref="P118:P124">+Z118+AI118+AR118+BA118+BJ118+BS118+CB118+CK118+CT118+DC118+DL118+DU118+ED118+EM118+EV118+FE118+FN118+FW118</f>
        <v>0</v>
      </c>
      <c r="Q118" s="299" t="e">
        <f aca="true" t="shared" si="125" ref="Q118:Q124">+SUM(N118*2+P118)/(N118+O118)</f>
        <v>#DIV/0!</v>
      </c>
      <c r="R118" s="267"/>
      <c r="S118" s="243"/>
      <c r="T118" s="267"/>
      <c r="U118" s="243"/>
      <c r="V118" s="267"/>
      <c r="W118" s="243"/>
      <c r="X118" s="267"/>
      <c r="Y118" s="277"/>
      <c r="Z118" s="282"/>
      <c r="AA118" s="276"/>
      <c r="AB118" s="243"/>
      <c r="AC118" s="267"/>
      <c r="AD118" s="243"/>
      <c r="AE118" s="267"/>
      <c r="AF118" s="243"/>
      <c r="AG118" s="267"/>
      <c r="AH118" s="277"/>
      <c r="AI118" s="282"/>
      <c r="AJ118" s="276"/>
      <c r="AK118" s="243"/>
      <c r="AL118" s="267"/>
      <c r="AM118" s="243"/>
      <c r="AN118" s="267"/>
      <c r="AO118" s="243"/>
      <c r="AP118" s="267"/>
      <c r="AQ118" s="277"/>
      <c r="AR118" s="282"/>
      <c r="AS118" s="276"/>
      <c r="AT118" s="243"/>
      <c r="AU118" s="267"/>
      <c r="AV118" s="243"/>
      <c r="AW118" s="267"/>
      <c r="AX118" s="243"/>
      <c r="AY118" s="267"/>
      <c r="AZ118" s="277"/>
      <c r="BA118" s="282"/>
      <c r="BB118" s="276"/>
      <c r="BC118" s="243"/>
      <c r="BD118" s="267"/>
      <c r="BE118" s="243"/>
      <c r="BF118" s="267"/>
      <c r="BG118" s="243"/>
      <c r="BH118" s="267"/>
      <c r="BI118" s="277"/>
      <c r="BJ118" s="282"/>
      <c r="BK118" s="276"/>
      <c r="BL118" s="243"/>
      <c r="BM118" s="267"/>
      <c r="BN118" s="243"/>
      <c r="BO118" s="267"/>
      <c r="BP118" s="243"/>
      <c r="BQ118" s="267"/>
      <c r="BR118" s="277"/>
      <c r="BS118" s="282"/>
      <c r="BT118" s="276"/>
      <c r="BU118" s="243"/>
      <c r="BV118" s="267"/>
      <c r="BW118" s="243"/>
      <c r="BX118" s="267"/>
      <c r="BY118" s="243"/>
      <c r="BZ118" s="267"/>
      <c r="CA118" s="277"/>
      <c r="CB118" s="282"/>
      <c r="CC118" s="276"/>
      <c r="CD118" s="243"/>
      <c r="CE118" s="267"/>
      <c r="CF118" s="243"/>
      <c r="CG118" s="267"/>
      <c r="CH118" s="243"/>
      <c r="CI118" s="267"/>
      <c r="CJ118" s="277"/>
      <c r="CK118" s="282"/>
      <c r="CL118" s="276"/>
      <c r="CM118" s="243"/>
      <c r="CN118" s="267"/>
      <c r="CO118" s="243"/>
      <c r="CP118" s="267"/>
      <c r="CQ118" s="243"/>
      <c r="CR118" s="267"/>
      <c r="CS118" s="277"/>
      <c r="CT118" s="282"/>
      <c r="CU118" s="276"/>
      <c r="CV118" s="243"/>
      <c r="CW118" s="267"/>
      <c r="CX118" s="243"/>
      <c r="CY118" s="267"/>
      <c r="CZ118" s="243"/>
      <c r="DA118" s="267"/>
      <c r="DB118" s="277"/>
      <c r="DC118" s="282"/>
      <c r="DD118" s="276"/>
      <c r="DE118" s="243"/>
      <c r="DF118" s="267"/>
      <c r="DG118" s="243"/>
      <c r="DH118" s="267"/>
      <c r="DI118" s="243"/>
      <c r="DJ118" s="267"/>
      <c r="DK118" s="277"/>
      <c r="DL118" s="282"/>
      <c r="DM118" s="276"/>
      <c r="DN118" s="243"/>
      <c r="DO118" s="267"/>
      <c r="DP118" s="243"/>
      <c r="DQ118" s="267"/>
      <c r="DR118" s="243"/>
      <c r="DS118" s="267"/>
      <c r="DT118" s="277"/>
      <c r="DU118" s="282"/>
      <c r="DV118" s="276"/>
      <c r="DW118" s="243"/>
      <c r="DX118" s="267"/>
      <c r="DY118" s="243"/>
      <c r="DZ118" s="267"/>
      <c r="EA118" s="243"/>
      <c r="EB118" s="267"/>
      <c r="EC118" s="277"/>
      <c r="ED118" s="282"/>
      <c r="EE118" s="276"/>
      <c r="EF118" s="243"/>
      <c r="EG118" s="267"/>
      <c r="EH118" s="243"/>
      <c r="EI118" s="267"/>
      <c r="EJ118" s="243"/>
      <c r="EK118" s="267"/>
      <c r="EL118" s="277"/>
      <c r="EM118" s="282"/>
      <c r="EN118" s="276"/>
      <c r="EO118" s="243"/>
      <c r="EP118" s="267"/>
      <c r="EQ118" s="243"/>
      <c r="ER118" s="267"/>
      <c r="ES118" s="243"/>
      <c r="ET118" s="267"/>
      <c r="EU118" s="277"/>
      <c r="EV118" s="282"/>
      <c r="EW118" s="276"/>
      <c r="EX118" s="243"/>
      <c r="EY118" s="267"/>
      <c r="EZ118" s="243"/>
      <c r="FA118" s="267"/>
      <c r="FB118" s="243"/>
      <c r="FC118" s="267"/>
      <c r="FD118" s="277"/>
      <c r="FE118" s="282"/>
      <c r="FF118" s="276"/>
      <c r="FG118" s="243"/>
      <c r="FH118" s="267"/>
      <c r="FI118" s="243"/>
      <c r="FJ118" s="267"/>
      <c r="FK118" s="243"/>
      <c r="FL118" s="267"/>
      <c r="FM118" s="277"/>
      <c r="FN118" s="282"/>
      <c r="FO118" s="276"/>
      <c r="FP118" s="243"/>
      <c r="FQ118" s="267"/>
      <c r="FR118" s="243"/>
      <c r="FS118" s="267"/>
      <c r="FT118" s="243"/>
      <c r="FU118" s="267"/>
      <c r="FV118" s="277"/>
      <c r="FW118" s="282"/>
    </row>
    <row r="119" spans="1:179" ht="15.75">
      <c r="A119" s="245"/>
      <c r="B119" s="315"/>
      <c r="C119" s="242">
        <f t="shared" si="113"/>
        <v>0</v>
      </c>
      <c r="D119" s="312"/>
      <c r="E119" s="318"/>
      <c r="F119" s="250">
        <f t="shared" si="121"/>
        <v>0</v>
      </c>
      <c r="G119" s="250">
        <f t="shared" si="114"/>
        <v>0</v>
      </c>
      <c r="H119" s="250">
        <f t="shared" si="115"/>
        <v>0</v>
      </c>
      <c r="I119" s="250">
        <f t="shared" si="116"/>
        <v>0</v>
      </c>
      <c r="J119" s="250">
        <f t="shared" si="117"/>
        <v>0</v>
      </c>
      <c r="K119" s="250">
        <f t="shared" si="118"/>
        <v>0</v>
      </c>
      <c r="L119" s="250">
        <f t="shared" si="119"/>
        <v>0</v>
      </c>
      <c r="M119" s="259">
        <f t="shared" si="120"/>
        <v>0</v>
      </c>
      <c r="N119" s="253">
        <f t="shared" si="122"/>
        <v>0</v>
      </c>
      <c r="O119" s="250">
        <f t="shared" si="123"/>
        <v>0</v>
      </c>
      <c r="P119" s="262">
        <f t="shared" si="124"/>
        <v>0</v>
      </c>
      <c r="Q119" s="299" t="e">
        <f t="shared" si="125"/>
        <v>#DIV/0!</v>
      </c>
      <c r="R119" s="267"/>
      <c r="S119" s="243"/>
      <c r="T119" s="267"/>
      <c r="U119" s="243"/>
      <c r="V119" s="267"/>
      <c r="W119" s="243"/>
      <c r="X119" s="267"/>
      <c r="Y119" s="277"/>
      <c r="Z119" s="282"/>
      <c r="AA119" s="276"/>
      <c r="AB119" s="243"/>
      <c r="AC119" s="267"/>
      <c r="AD119" s="243"/>
      <c r="AE119" s="267"/>
      <c r="AF119" s="243"/>
      <c r="AG119" s="267"/>
      <c r="AH119" s="277"/>
      <c r="AI119" s="282"/>
      <c r="AJ119" s="276"/>
      <c r="AK119" s="243"/>
      <c r="AL119" s="267"/>
      <c r="AM119" s="243"/>
      <c r="AN119" s="267"/>
      <c r="AO119" s="243"/>
      <c r="AP119" s="267"/>
      <c r="AQ119" s="277"/>
      <c r="AR119" s="282"/>
      <c r="AS119" s="276"/>
      <c r="AT119" s="243"/>
      <c r="AU119" s="267"/>
      <c r="AV119" s="243"/>
      <c r="AW119" s="267"/>
      <c r="AX119" s="243"/>
      <c r="AY119" s="267"/>
      <c r="AZ119" s="277"/>
      <c r="BA119" s="282"/>
      <c r="BB119" s="276"/>
      <c r="BC119" s="243"/>
      <c r="BD119" s="267"/>
      <c r="BE119" s="243"/>
      <c r="BF119" s="267"/>
      <c r="BG119" s="243"/>
      <c r="BH119" s="267"/>
      <c r="BI119" s="277"/>
      <c r="BJ119" s="282"/>
      <c r="BK119" s="276"/>
      <c r="BL119" s="243"/>
      <c r="BM119" s="267"/>
      <c r="BN119" s="243"/>
      <c r="BO119" s="267"/>
      <c r="BP119" s="243"/>
      <c r="BQ119" s="267"/>
      <c r="BR119" s="277"/>
      <c r="BS119" s="282"/>
      <c r="BT119" s="276"/>
      <c r="BU119" s="243"/>
      <c r="BV119" s="267"/>
      <c r="BW119" s="243"/>
      <c r="BX119" s="267"/>
      <c r="BY119" s="243"/>
      <c r="BZ119" s="267"/>
      <c r="CA119" s="277"/>
      <c r="CB119" s="282"/>
      <c r="CC119" s="276"/>
      <c r="CD119" s="243"/>
      <c r="CE119" s="267"/>
      <c r="CF119" s="243"/>
      <c r="CG119" s="267"/>
      <c r="CH119" s="243"/>
      <c r="CI119" s="267"/>
      <c r="CJ119" s="277"/>
      <c r="CK119" s="282"/>
      <c r="CL119" s="276"/>
      <c r="CM119" s="243"/>
      <c r="CN119" s="267"/>
      <c r="CO119" s="243"/>
      <c r="CP119" s="267"/>
      <c r="CQ119" s="243"/>
      <c r="CR119" s="267"/>
      <c r="CS119" s="277"/>
      <c r="CT119" s="282"/>
      <c r="CU119" s="276"/>
      <c r="CV119" s="243"/>
      <c r="CW119" s="267"/>
      <c r="CX119" s="243"/>
      <c r="CY119" s="267"/>
      <c r="CZ119" s="243"/>
      <c r="DA119" s="267"/>
      <c r="DB119" s="277"/>
      <c r="DC119" s="282"/>
      <c r="DD119" s="276"/>
      <c r="DE119" s="243"/>
      <c r="DF119" s="267"/>
      <c r="DG119" s="243"/>
      <c r="DH119" s="267"/>
      <c r="DI119" s="243"/>
      <c r="DJ119" s="267"/>
      <c r="DK119" s="277"/>
      <c r="DL119" s="282"/>
      <c r="DM119" s="276"/>
      <c r="DN119" s="243"/>
      <c r="DO119" s="267"/>
      <c r="DP119" s="243"/>
      <c r="DQ119" s="267"/>
      <c r="DR119" s="243"/>
      <c r="DS119" s="267"/>
      <c r="DT119" s="277"/>
      <c r="DU119" s="282"/>
      <c r="DV119" s="276"/>
      <c r="DW119" s="243"/>
      <c r="DX119" s="267"/>
      <c r="DY119" s="243"/>
      <c r="DZ119" s="267"/>
      <c r="EA119" s="243"/>
      <c r="EB119" s="267"/>
      <c r="EC119" s="277"/>
      <c r="ED119" s="282"/>
      <c r="EE119" s="276"/>
      <c r="EF119" s="243"/>
      <c r="EG119" s="267"/>
      <c r="EH119" s="243"/>
      <c r="EI119" s="267"/>
      <c r="EJ119" s="243"/>
      <c r="EK119" s="267"/>
      <c r="EL119" s="277"/>
      <c r="EM119" s="282"/>
      <c r="EN119" s="276"/>
      <c r="EO119" s="243"/>
      <c r="EP119" s="267"/>
      <c r="EQ119" s="243"/>
      <c r="ER119" s="267"/>
      <c r="ES119" s="243"/>
      <c r="ET119" s="267"/>
      <c r="EU119" s="277"/>
      <c r="EV119" s="282"/>
      <c r="EW119" s="276"/>
      <c r="EX119" s="243"/>
      <c r="EY119" s="267"/>
      <c r="EZ119" s="243"/>
      <c r="FA119" s="267"/>
      <c r="FB119" s="243"/>
      <c r="FC119" s="267"/>
      <c r="FD119" s="277"/>
      <c r="FE119" s="282"/>
      <c r="FF119" s="276"/>
      <c r="FG119" s="243"/>
      <c r="FH119" s="267"/>
      <c r="FI119" s="243"/>
      <c r="FJ119" s="267"/>
      <c r="FK119" s="243"/>
      <c r="FL119" s="267"/>
      <c r="FM119" s="277"/>
      <c r="FN119" s="282"/>
      <c r="FO119" s="276"/>
      <c r="FP119" s="243"/>
      <c r="FQ119" s="267"/>
      <c r="FR119" s="243"/>
      <c r="FS119" s="267"/>
      <c r="FT119" s="243"/>
      <c r="FU119" s="267"/>
      <c r="FV119" s="277"/>
      <c r="FW119" s="282"/>
    </row>
    <row r="120" spans="1:179" ht="15.75">
      <c r="A120" s="245"/>
      <c r="B120" s="315"/>
      <c r="C120" s="242">
        <f t="shared" si="113"/>
        <v>0</v>
      </c>
      <c r="D120" s="312"/>
      <c r="E120" s="318"/>
      <c r="F120" s="250">
        <f t="shared" si="121"/>
        <v>0</v>
      </c>
      <c r="G120" s="250">
        <f t="shared" si="114"/>
        <v>0</v>
      </c>
      <c r="H120" s="250">
        <f t="shared" si="115"/>
        <v>0</v>
      </c>
      <c r="I120" s="250">
        <f t="shared" si="116"/>
        <v>0</v>
      </c>
      <c r="J120" s="250">
        <f t="shared" si="117"/>
        <v>0</v>
      </c>
      <c r="K120" s="250">
        <f t="shared" si="118"/>
        <v>0</v>
      </c>
      <c r="L120" s="250">
        <f t="shared" si="119"/>
        <v>0</v>
      </c>
      <c r="M120" s="259">
        <f t="shared" si="120"/>
        <v>0</v>
      </c>
      <c r="N120" s="253">
        <f t="shared" si="122"/>
        <v>0</v>
      </c>
      <c r="O120" s="250">
        <f t="shared" si="123"/>
        <v>0</v>
      </c>
      <c r="P120" s="262">
        <f t="shared" si="124"/>
        <v>0</v>
      </c>
      <c r="Q120" s="299" t="e">
        <f t="shared" si="125"/>
        <v>#DIV/0!</v>
      </c>
      <c r="R120" s="267"/>
      <c r="S120" s="243"/>
      <c r="T120" s="267"/>
      <c r="U120" s="243"/>
      <c r="V120" s="267"/>
      <c r="W120" s="243"/>
      <c r="X120" s="267"/>
      <c r="Y120" s="277"/>
      <c r="Z120" s="282"/>
      <c r="AA120" s="276"/>
      <c r="AB120" s="243"/>
      <c r="AC120" s="267"/>
      <c r="AD120" s="243"/>
      <c r="AE120" s="267"/>
      <c r="AF120" s="243"/>
      <c r="AG120" s="267"/>
      <c r="AH120" s="277"/>
      <c r="AI120" s="282"/>
      <c r="AJ120" s="276"/>
      <c r="AK120" s="243"/>
      <c r="AL120" s="267"/>
      <c r="AM120" s="243"/>
      <c r="AN120" s="267"/>
      <c r="AO120" s="243"/>
      <c r="AP120" s="267"/>
      <c r="AQ120" s="277"/>
      <c r="AR120" s="282"/>
      <c r="AS120" s="276"/>
      <c r="AT120" s="243"/>
      <c r="AU120" s="267"/>
      <c r="AV120" s="243"/>
      <c r="AW120" s="267"/>
      <c r="AX120" s="243"/>
      <c r="AY120" s="267"/>
      <c r="AZ120" s="277"/>
      <c r="BA120" s="282"/>
      <c r="BB120" s="276"/>
      <c r="BC120" s="243"/>
      <c r="BD120" s="267"/>
      <c r="BE120" s="243"/>
      <c r="BF120" s="267"/>
      <c r="BG120" s="243"/>
      <c r="BH120" s="267"/>
      <c r="BI120" s="277"/>
      <c r="BJ120" s="282"/>
      <c r="BK120" s="276"/>
      <c r="BL120" s="243"/>
      <c r="BM120" s="267"/>
      <c r="BN120" s="243"/>
      <c r="BO120" s="267"/>
      <c r="BP120" s="243"/>
      <c r="BQ120" s="267"/>
      <c r="BR120" s="277"/>
      <c r="BS120" s="282"/>
      <c r="BT120" s="276"/>
      <c r="BU120" s="243"/>
      <c r="BV120" s="267"/>
      <c r="BW120" s="243"/>
      <c r="BX120" s="267"/>
      <c r="BY120" s="243"/>
      <c r="BZ120" s="267"/>
      <c r="CA120" s="277"/>
      <c r="CB120" s="282"/>
      <c r="CC120" s="276"/>
      <c r="CD120" s="243"/>
      <c r="CE120" s="267"/>
      <c r="CF120" s="243"/>
      <c r="CG120" s="267"/>
      <c r="CH120" s="243"/>
      <c r="CI120" s="267"/>
      <c r="CJ120" s="277"/>
      <c r="CK120" s="282"/>
      <c r="CL120" s="276"/>
      <c r="CM120" s="243"/>
      <c r="CN120" s="267"/>
      <c r="CO120" s="243"/>
      <c r="CP120" s="267"/>
      <c r="CQ120" s="243"/>
      <c r="CR120" s="267"/>
      <c r="CS120" s="277"/>
      <c r="CT120" s="282"/>
      <c r="CU120" s="276"/>
      <c r="CV120" s="243"/>
      <c r="CW120" s="267"/>
      <c r="CX120" s="243"/>
      <c r="CY120" s="267"/>
      <c r="CZ120" s="243"/>
      <c r="DA120" s="267"/>
      <c r="DB120" s="277"/>
      <c r="DC120" s="282"/>
      <c r="DD120" s="276"/>
      <c r="DE120" s="243"/>
      <c r="DF120" s="267"/>
      <c r="DG120" s="243"/>
      <c r="DH120" s="267"/>
      <c r="DI120" s="243"/>
      <c r="DJ120" s="267"/>
      <c r="DK120" s="277"/>
      <c r="DL120" s="282"/>
      <c r="DM120" s="276"/>
      <c r="DN120" s="243"/>
      <c r="DO120" s="267"/>
      <c r="DP120" s="243"/>
      <c r="DQ120" s="267"/>
      <c r="DR120" s="243"/>
      <c r="DS120" s="267"/>
      <c r="DT120" s="277"/>
      <c r="DU120" s="282"/>
      <c r="DV120" s="276"/>
      <c r="DW120" s="243"/>
      <c r="DX120" s="267"/>
      <c r="DY120" s="243"/>
      <c r="DZ120" s="267"/>
      <c r="EA120" s="243"/>
      <c r="EB120" s="267"/>
      <c r="EC120" s="277"/>
      <c r="ED120" s="282"/>
      <c r="EE120" s="276"/>
      <c r="EF120" s="243"/>
      <c r="EG120" s="267"/>
      <c r="EH120" s="243"/>
      <c r="EI120" s="267"/>
      <c r="EJ120" s="243"/>
      <c r="EK120" s="267"/>
      <c r="EL120" s="277"/>
      <c r="EM120" s="282"/>
      <c r="EN120" s="276"/>
      <c r="EO120" s="243"/>
      <c r="EP120" s="267"/>
      <c r="EQ120" s="243"/>
      <c r="ER120" s="267"/>
      <c r="ES120" s="243"/>
      <c r="ET120" s="267"/>
      <c r="EU120" s="277"/>
      <c r="EV120" s="282"/>
      <c r="EW120" s="276"/>
      <c r="EX120" s="243"/>
      <c r="EY120" s="267"/>
      <c r="EZ120" s="243"/>
      <c r="FA120" s="267"/>
      <c r="FB120" s="243"/>
      <c r="FC120" s="267"/>
      <c r="FD120" s="277"/>
      <c r="FE120" s="282"/>
      <c r="FF120" s="276"/>
      <c r="FG120" s="243"/>
      <c r="FH120" s="267"/>
      <c r="FI120" s="243"/>
      <c r="FJ120" s="267"/>
      <c r="FK120" s="243"/>
      <c r="FL120" s="267"/>
      <c r="FM120" s="277"/>
      <c r="FN120" s="282"/>
      <c r="FO120" s="276"/>
      <c r="FP120" s="243"/>
      <c r="FQ120" s="267"/>
      <c r="FR120" s="243"/>
      <c r="FS120" s="267"/>
      <c r="FT120" s="243"/>
      <c r="FU120" s="267"/>
      <c r="FV120" s="277"/>
      <c r="FW120" s="282"/>
    </row>
    <row r="121" spans="1:179" ht="15.75">
      <c r="A121" s="245"/>
      <c r="B121" s="315"/>
      <c r="C121" s="242">
        <f t="shared" si="113"/>
        <v>0</v>
      </c>
      <c r="D121" s="312"/>
      <c r="E121" s="318"/>
      <c r="F121" s="250">
        <f t="shared" si="121"/>
        <v>0</v>
      </c>
      <c r="G121" s="250">
        <f t="shared" si="114"/>
        <v>0</v>
      </c>
      <c r="H121" s="250">
        <f t="shared" si="115"/>
        <v>0</v>
      </c>
      <c r="I121" s="250">
        <f t="shared" si="116"/>
        <v>0</v>
      </c>
      <c r="J121" s="250">
        <f t="shared" si="117"/>
        <v>0</v>
      </c>
      <c r="K121" s="250">
        <f t="shared" si="118"/>
        <v>0</v>
      </c>
      <c r="L121" s="250">
        <f t="shared" si="119"/>
        <v>0</v>
      </c>
      <c r="M121" s="259">
        <f t="shared" si="120"/>
        <v>0</v>
      </c>
      <c r="N121" s="253">
        <f t="shared" si="122"/>
        <v>0</v>
      </c>
      <c r="O121" s="250">
        <f t="shared" si="123"/>
        <v>0</v>
      </c>
      <c r="P121" s="262">
        <f t="shared" si="124"/>
        <v>0</v>
      </c>
      <c r="Q121" s="299" t="e">
        <f t="shared" si="125"/>
        <v>#DIV/0!</v>
      </c>
      <c r="R121" s="267"/>
      <c r="S121" s="243"/>
      <c r="T121" s="267"/>
      <c r="U121" s="243"/>
      <c r="V121" s="267"/>
      <c r="W121" s="243"/>
      <c r="X121" s="267"/>
      <c r="Y121" s="277"/>
      <c r="Z121" s="282"/>
      <c r="AA121" s="276"/>
      <c r="AB121" s="243"/>
      <c r="AC121" s="267"/>
      <c r="AD121" s="243"/>
      <c r="AE121" s="267"/>
      <c r="AF121" s="243"/>
      <c r="AG121" s="267"/>
      <c r="AH121" s="277"/>
      <c r="AI121" s="282"/>
      <c r="AJ121" s="276"/>
      <c r="AK121" s="243"/>
      <c r="AL121" s="267"/>
      <c r="AM121" s="243"/>
      <c r="AN121" s="267"/>
      <c r="AO121" s="243"/>
      <c r="AP121" s="267"/>
      <c r="AQ121" s="277"/>
      <c r="AR121" s="282"/>
      <c r="AS121" s="276"/>
      <c r="AT121" s="243"/>
      <c r="AU121" s="267"/>
      <c r="AV121" s="243"/>
      <c r="AW121" s="267"/>
      <c r="AX121" s="243"/>
      <c r="AY121" s="267"/>
      <c r="AZ121" s="277"/>
      <c r="BA121" s="282"/>
      <c r="BB121" s="276"/>
      <c r="BC121" s="243"/>
      <c r="BD121" s="267"/>
      <c r="BE121" s="243"/>
      <c r="BF121" s="267"/>
      <c r="BG121" s="243"/>
      <c r="BH121" s="267"/>
      <c r="BI121" s="277"/>
      <c r="BJ121" s="282"/>
      <c r="BK121" s="276"/>
      <c r="BL121" s="243"/>
      <c r="BM121" s="267"/>
      <c r="BN121" s="243"/>
      <c r="BO121" s="267"/>
      <c r="BP121" s="243"/>
      <c r="BQ121" s="267"/>
      <c r="BR121" s="277"/>
      <c r="BS121" s="282"/>
      <c r="BT121" s="276"/>
      <c r="BU121" s="243"/>
      <c r="BV121" s="267"/>
      <c r="BW121" s="243"/>
      <c r="BX121" s="267"/>
      <c r="BY121" s="243"/>
      <c r="BZ121" s="267"/>
      <c r="CA121" s="277"/>
      <c r="CB121" s="282"/>
      <c r="CC121" s="276"/>
      <c r="CD121" s="243"/>
      <c r="CE121" s="267"/>
      <c r="CF121" s="243"/>
      <c r="CG121" s="267"/>
      <c r="CH121" s="243"/>
      <c r="CI121" s="267"/>
      <c r="CJ121" s="277"/>
      <c r="CK121" s="282"/>
      <c r="CL121" s="276"/>
      <c r="CM121" s="243"/>
      <c r="CN121" s="267"/>
      <c r="CO121" s="243"/>
      <c r="CP121" s="267"/>
      <c r="CQ121" s="243"/>
      <c r="CR121" s="267"/>
      <c r="CS121" s="277"/>
      <c r="CT121" s="282"/>
      <c r="CU121" s="276"/>
      <c r="CV121" s="243"/>
      <c r="CW121" s="267"/>
      <c r="CX121" s="243"/>
      <c r="CY121" s="267"/>
      <c r="CZ121" s="243"/>
      <c r="DA121" s="267"/>
      <c r="DB121" s="277"/>
      <c r="DC121" s="282"/>
      <c r="DD121" s="276"/>
      <c r="DE121" s="243"/>
      <c r="DF121" s="267"/>
      <c r="DG121" s="243"/>
      <c r="DH121" s="267"/>
      <c r="DI121" s="243"/>
      <c r="DJ121" s="267"/>
      <c r="DK121" s="277"/>
      <c r="DL121" s="282"/>
      <c r="DM121" s="276"/>
      <c r="DN121" s="243"/>
      <c r="DO121" s="267"/>
      <c r="DP121" s="243"/>
      <c r="DQ121" s="267"/>
      <c r="DR121" s="243"/>
      <c r="DS121" s="267"/>
      <c r="DT121" s="277"/>
      <c r="DU121" s="282"/>
      <c r="DV121" s="276"/>
      <c r="DW121" s="243"/>
      <c r="DX121" s="267"/>
      <c r="DY121" s="243"/>
      <c r="DZ121" s="267"/>
      <c r="EA121" s="243"/>
      <c r="EB121" s="267"/>
      <c r="EC121" s="277"/>
      <c r="ED121" s="282"/>
      <c r="EE121" s="276"/>
      <c r="EF121" s="243"/>
      <c r="EG121" s="267"/>
      <c r="EH121" s="243"/>
      <c r="EI121" s="267"/>
      <c r="EJ121" s="243"/>
      <c r="EK121" s="267"/>
      <c r="EL121" s="277"/>
      <c r="EM121" s="282"/>
      <c r="EN121" s="276"/>
      <c r="EO121" s="243"/>
      <c r="EP121" s="267"/>
      <c r="EQ121" s="243"/>
      <c r="ER121" s="267"/>
      <c r="ES121" s="243"/>
      <c r="ET121" s="267"/>
      <c r="EU121" s="277"/>
      <c r="EV121" s="282"/>
      <c r="EW121" s="276"/>
      <c r="EX121" s="243"/>
      <c r="EY121" s="267"/>
      <c r="EZ121" s="243"/>
      <c r="FA121" s="267"/>
      <c r="FB121" s="243"/>
      <c r="FC121" s="267"/>
      <c r="FD121" s="277"/>
      <c r="FE121" s="282"/>
      <c r="FF121" s="276"/>
      <c r="FG121" s="243"/>
      <c r="FH121" s="267"/>
      <c r="FI121" s="243"/>
      <c r="FJ121" s="267"/>
      <c r="FK121" s="243"/>
      <c r="FL121" s="267"/>
      <c r="FM121" s="277"/>
      <c r="FN121" s="282"/>
      <c r="FO121" s="276"/>
      <c r="FP121" s="243"/>
      <c r="FQ121" s="267"/>
      <c r="FR121" s="243"/>
      <c r="FS121" s="267"/>
      <c r="FT121" s="243"/>
      <c r="FU121" s="267"/>
      <c r="FV121" s="277"/>
      <c r="FW121" s="282"/>
    </row>
    <row r="122" spans="1:179" ht="15.75">
      <c r="A122" s="245"/>
      <c r="B122" s="315"/>
      <c r="C122" s="242">
        <f t="shared" si="113"/>
        <v>0</v>
      </c>
      <c r="D122" s="312"/>
      <c r="E122" s="318"/>
      <c r="F122" s="250">
        <f t="shared" si="121"/>
        <v>0</v>
      </c>
      <c r="G122" s="250">
        <f t="shared" si="114"/>
        <v>0</v>
      </c>
      <c r="H122" s="250">
        <f t="shared" si="115"/>
        <v>0</v>
      </c>
      <c r="I122" s="250">
        <f t="shared" si="116"/>
        <v>0</v>
      </c>
      <c r="J122" s="250">
        <f t="shared" si="117"/>
        <v>0</v>
      </c>
      <c r="K122" s="250">
        <f t="shared" si="118"/>
        <v>0</v>
      </c>
      <c r="L122" s="250">
        <f t="shared" si="119"/>
        <v>0</v>
      </c>
      <c r="M122" s="259">
        <f t="shared" si="120"/>
        <v>0</v>
      </c>
      <c r="N122" s="253">
        <f t="shared" si="122"/>
        <v>0</v>
      </c>
      <c r="O122" s="250">
        <f t="shared" si="123"/>
        <v>0</v>
      </c>
      <c r="P122" s="262">
        <f t="shared" si="124"/>
        <v>0</v>
      </c>
      <c r="Q122" s="299" t="e">
        <f t="shared" si="125"/>
        <v>#DIV/0!</v>
      </c>
      <c r="R122" s="267"/>
      <c r="S122" s="243"/>
      <c r="T122" s="267"/>
      <c r="U122" s="243"/>
      <c r="V122" s="267"/>
      <c r="W122" s="243"/>
      <c r="X122" s="267"/>
      <c r="Y122" s="277"/>
      <c r="Z122" s="282"/>
      <c r="AA122" s="276"/>
      <c r="AB122" s="243"/>
      <c r="AC122" s="267"/>
      <c r="AD122" s="243"/>
      <c r="AE122" s="267"/>
      <c r="AF122" s="243"/>
      <c r="AG122" s="267"/>
      <c r="AH122" s="277"/>
      <c r="AI122" s="282"/>
      <c r="AJ122" s="276"/>
      <c r="AK122" s="243"/>
      <c r="AL122" s="267"/>
      <c r="AM122" s="243"/>
      <c r="AN122" s="267"/>
      <c r="AO122" s="243"/>
      <c r="AP122" s="267"/>
      <c r="AQ122" s="277"/>
      <c r="AR122" s="282"/>
      <c r="AS122" s="276"/>
      <c r="AT122" s="243"/>
      <c r="AU122" s="267"/>
      <c r="AV122" s="243"/>
      <c r="AW122" s="267"/>
      <c r="AX122" s="243"/>
      <c r="AY122" s="267"/>
      <c r="AZ122" s="277"/>
      <c r="BA122" s="282"/>
      <c r="BB122" s="276"/>
      <c r="BC122" s="243"/>
      <c r="BD122" s="267"/>
      <c r="BE122" s="243"/>
      <c r="BF122" s="267"/>
      <c r="BG122" s="243"/>
      <c r="BH122" s="267"/>
      <c r="BI122" s="277"/>
      <c r="BJ122" s="282"/>
      <c r="BK122" s="276"/>
      <c r="BL122" s="243"/>
      <c r="BM122" s="267"/>
      <c r="BN122" s="243"/>
      <c r="BO122" s="267"/>
      <c r="BP122" s="243"/>
      <c r="BQ122" s="267"/>
      <c r="BR122" s="277"/>
      <c r="BS122" s="282"/>
      <c r="BT122" s="276"/>
      <c r="BU122" s="243"/>
      <c r="BV122" s="267"/>
      <c r="BW122" s="243"/>
      <c r="BX122" s="267"/>
      <c r="BY122" s="243"/>
      <c r="BZ122" s="267"/>
      <c r="CA122" s="277"/>
      <c r="CB122" s="282"/>
      <c r="CC122" s="276"/>
      <c r="CD122" s="243"/>
      <c r="CE122" s="267"/>
      <c r="CF122" s="243"/>
      <c r="CG122" s="267"/>
      <c r="CH122" s="243"/>
      <c r="CI122" s="267"/>
      <c r="CJ122" s="277"/>
      <c r="CK122" s="282"/>
      <c r="CL122" s="276"/>
      <c r="CM122" s="243"/>
      <c r="CN122" s="267"/>
      <c r="CO122" s="243"/>
      <c r="CP122" s="267"/>
      <c r="CQ122" s="243"/>
      <c r="CR122" s="267"/>
      <c r="CS122" s="277"/>
      <c r="CT122" s="282"/>
      <c r="CU122" s="276"/>
      <c r="CV122" s="243"/>
      <c r="CW122" s="267"/>
      <c r="CX122" s="243"/>
      <c r="CY122" s="267"/>
      <c r="CZ122" s="243"/>
      <c r="DA122" s="267"/>
      <c r="DB122" s="277"/>
      <c r="DC122" s="282"/>
      <c r="DD122" s="276"/>
      <c r="DE122" s="243"/>
      <c r="DF122" s="267"/>
      <c r="DG122" s="243"/>
      <c r="DH122" s="267"/>
      <c r="DI122" s="243"/>
      <c r="DJ122" s="267"/>
      <c r="DK122" s="277"/>
      <c r="DL122" s="282"/>
      <c r="DM122" s="276"/>
      <c r="DN122" s="243"/>
      <c r="DO122" s="267"/>
      <c r="DP122" s="243"/>
      <c r="DQ122" s="267"/>
      <c r="DR122" s="243"/>
      <c r="DS122" s="267"/>
      <c r="DT122" s="277"/>
      <c r="DU122" s="282"/>
      <c r="DV122" s="276"/>
      <c r="DW122" s="243"/>
      <c r="DX122" s="267"/>
      <c r="DY122" s="243"/>
      <c r="DZ122" s="267"/>
      <c r="EA122" s="243"/>
      <c r="EB122" s="267"/>
      <c r="EC122" s="277"/>
      <c r="ED122" s="282"/>
      <c r="EE122" s="276"/>
      <c r="EF122" s="243"/>
      <c r="EG122" s="267"/>
      <c r="EH122" s="243"/>
      <c r="EI122" s="267"/>
      <c r="EJ122" s="243"/>
      <c r="EK122" s="267"/>
      <c r="EL122" s="277"/>
      <c r="EM122" s="282"/>
      <c r="EN122" s="276"/>
      <c r="EO122" s="243"/>
      <c r="EP122" s="267"/>
      <c r="EQ122" s="243"/>
      <c r="ER122" s="267"/>
      <c r="ES122" s="243"/>
      <c r="ET122" s="267"/>
      <c r="EU122" s="277"/>
      <c r="EV122" s="282"/>
      <c r="EW122" s="276"/>
      <c r="EX122" s="243"/>
      <c r="EY122" s="267"/>
      <c r="EZ122" s="243"/>
      <c r="FA122" s="267"/>
      <c r="FB122" s="243"/>
      <c r="FC122" s="267"/>
      <c r="FD122" s="277"/>
      <c r="FE122" s="282"/>
      <c r="FF122" s="276"/>
      <c r="FG122" s="243"/>
      <c r="FH122" s="267"/>
      <c r="FI122" s="243"/>
      <c r="FJ122" s="267"/>
      <c r="FK122" s="243"/>
      <c r="FL122" s="267"/>
      <c r="FM122" s="277"/>
      <c r="FN122" s="282"/>
      <c r="FO122" s="276"/>
      <c r="FP122" s="243"/>
      <c r="FQ122" s="267"/>
      <c r="FR122" s="243"/>
      <c r="FS122" s="267"/>
      <c r="FT122" s="243"/>
      <c r="FU122" s="267"/>
      <c r="FV122" s="277"/>
      <c r="FW122" s="282"/>
    </row>
    <row r="123" spans="1:179" ht="15.75">
      <c r="A123" s="245"/>
      <c r="B123" s="315"/>
      <c r="C123" s="242">
        <f t="shared" si="113"/>
        <v>0</v>
      </c>
      <c r="D123" s="312"/>
      <c r="E123" s="318"/>
      <c r="F123" s="250">
        <f t="shared" si="121"/>
        <v>0</v>
      </c>
      <c r="G123" s="250">
        <f t="shared" si="114"/>
        <v>0</v>
      </c>
      <c r="H123" s="250">
        <f t="shared" si="115"/>
        <v>0</v>
      </c>
      <c r="I123" s="250">
        <f t="shared" si="116"/>
        <v>0</v>
      </c>
      <c r="J123" s="250">
        <f t="shared" si="117"/>
        <v>0</v>
      </c>
      <c r="K123" s="250">
        <f t="shared" si="118"/>
        <v>0</v>
      </c>
      <c r="L123" s="250">
        <f t="shared" si="119"/>
        <v>0</v>
      </c>
      <c r="M123" s="259">
        <f t="shared" si="120"/>
        <v>0</v>
      </c>
      <c r="N123" s="253">
        <f t="shared" si="122"/>
        <v>0</v>
      </c>
      <c r="O123" s="250">
        <f t="shared" si="123"/>
        <v>0</v>
      </c>
      <c r="P123" s="262">
        <f t="shared" si="124"/>
        <v>0</v>
      </c>
      <c r="Q123" s="299" t="e">
        <f t="shared" si="125"/>
        <v>#DIV/0!</v>
      </c>
      <c r="R123" s="267"/>
      <c r="S123" s="243"/>
      <c r="T123" s="267"/>
      <c r="U123" s="243"/>
      <c r="V123" s="267"/>
      <c r="W123" s="243"/>
      <c r="X123" s="267"/>
      <c r="Y123" s="277"/>
      <c r="Z123" s="282"/>
      <c r="AA123" s="276"/>
      <c r="AB123" s="243"/>
      <c r="AC123" s="267"/>
      <c r="AD123" s="243"/>
      <c r="AE123" s="267"/>
      <c r="AF123" s="243"/>
      <c r="AG123" s="267"/>
      <c r="AH123" s="277"/>
      <c r="AI123" s="282"/>
      <c r="AJ123" s="276"/>
      <c r="AK123" s="243"/>
      <c r="AL123" s="267"/>
      <c r="AM123" s="243"/>
      <c r="AN123" s="267"/>
      <c r="AO123" s="243"/>
      <c r="AP123" s="267"/>
      <c r="AQ123" s="277"/>
      <c r="AR123" s="282"/>
      <c r="AS123" s="276"/>
      <c r="AT123" s="243"/>
      <c r="AU123" s="267"/>
      <c r="AV123" s="243"/>
      <c r="AW123" s="267"/>
      <c r="AX123" s="243"/>
      <c r="AY123" s="267"/>
      <c r="AZ123" s="277"/>
      <c r="BA123" s="282"/>
      <c r="BB123" s="276"/>
      <c r="BC123" s="243"/>
      <c r="BD123" s="267"/>
      <c r="BE123" s="243"/>
      <c r="BF123" s="267"/>
      <c r="BG123" s="243"/>
      <c r="BH123" s="267"/>
      <c r="BI123" s="277"/>
      <c r="BJ123" s="282"/>
      <c r="BK123" s="276"/>
      <c r="BL123" s="243"/>
      <c r="BM123" s="267"/>
      <c r="BN123" s="243"/>
      <c r="BO123" s="267"/>
      <c r="BP123" s="243"/>
      <c r="BQ123" s="267"/>
      <c r="BR123" s="277"/>
      <c r="BS123" s="282"/>
      <c r="BT123" s="276"/>
      <c r="BU123" s="243"/>
      <c r="BV123" s="267"/>
      <c r="BW123" s="243"/>
      <c r="BX123" s="267"/>
      <c r="BY123" s="243"/>
      <c r="BZ123" s="267"/>
      <c r="CA123" s="277"/>
      <c r="CB123" s="282"/>
      <c r="CC123" s="276"/>
      <c r="CD123" s="243"/>
      <c r="CE123" s="267"/>
      <c r="CF123" s="243"/>
      <c r="CG123" s="267"/>
      <c r="CH123" s="243"/>
      <c r="CI123" s="267"/>
      <c r="CJ123" s="277"/>
      <c r="CK123" s="282"/>
      <c r="CL123" s="276"/>
      <c r="CM123" s="243"/>
      <c r="CN123" s="267"/>
      <c r="CO123" s="243"/>
      <c r="CP123" s="267"/>
      <c r="CQ123" s="243"/>
      <c r="CR123" s="267"/>
      <c r="CS123" s="277"/>
      <c r="CT123" s="282"/>
      <c r="CU123" s="276"/>
      <c r="CV123" s="243"/>
      <c r="CW123" s="267"/>
      <c r="CX123" s="243"/>
      <c r="CY123" s="267"/>
      <c r="CZ123" s="243"/>
      <c r="DA123" s="267"/>
      <c r="DB123" s="277"/>
      <c r="DC123" s="282"/>
      <c r="DD123" s="276"/>
      <c r="DE123" s="243"/>
      <c r="DF123" s="267"/>
      <c r="DG123" s="243"/>
      <c r="DH123" s="267"/>
      <c r="DI123" s="243"/>
      <c r="DJ123" s="267"/>
      <c r="DK123" s="277"/>
      <c r="DL123" s="282"/>
      <c r="DM123" s="276"/>
      <c r="DN123" s="243"/>
      <c r="DO123" s="267"/>
      <c r="DP123" s="243"/>
      <c r="DQ123" s="267"/>
      <c r="DR123" s="243"/>
      <c r="DS123" s="267"/>
      <c r="DT123" s="277"/>
      <c r="DU123" s="282"/>
      <c r="DV123" s="276"/>
      <c r="DW123" s="243"/>
      <c r="DX123" s="267"/>
      <c r="DY123" s="243"/>
      <c r="DZ123" s="267"/>
      <c r="EA123" s="243"/>
      <c r="EB123" s="267"/>
      <c r="EC123" s="277"/>
      <c r="ED123" s="282"/>
      <c r="EE123" s="276"/>
      <c r="EF123" s="243"/>
      <c r="EG123" s="267"/>
      <c r="EH123" s="243"/>
      <c r="EI123" s="267"/>
      <c r="EJ123" s="243"/>
      <c r="EK123" s="267"/>
      <c r="EL123" s="277"/>
      <c r="EM123" s="282"/>
      <c r="EN123" s="276"/>
      <c r="EO123" s="243"/>
      <c r="EP123" s="267"/>
      <c r="EQ123" s="243"/>
      <c r="ER123" s="267"/>
      <c r="ES123" s="243"/>
      <c r="ET123" s="267"/>
      <c r="EU123" s="277"/>
      <c r="EV123" s="282"/>
      <c r="EW123" s="276"/>
      <c r="EX123" s="243"/>
      <c r="EY123" s="267"/>
      <c r="EZ123" s="243"/>
      <c r="FA123" s="267"/>
      <c r="FB123" s="243"/>
      <c r="FC123" s="267"/>
      <c r="FD123" s="277"/>
      <c r="FE123" s="282"/>
      <c r="FF123" s="276"/>
      <c r="FG123" s="243"/>
      <c r="FH123" s="267"/>
      <c r="FI123" s="243"/>
      <c r="FJ123" s="267"/>
      <c r="FK123" s="243"/>
      <c r="FL123" s="267"/>
      <c r="FM123" s="277"/>
      <c r="FN123" s="282"/>
      <c r="FO123" s="276"/>
      <c r="FP123" s="243"/>
      <c r="FQ123" s="267"/>
      <c r="FR123" s="243"/>
      <c r="FS123" s="267"/>
      <c r="FT123" s="243"/>
      <c r="FU123" s="267"/>
      <c r="FV123" s="277"/>
      <c r="FW123" s="282"/>
    </row>
    <row r="124" spans="1:179" ht="16.5" thickBot="1">
      <c r="A124" s="245"/>
      <c r="B124" s="316"/>
      <c r="C124" s="242">
        <f t="shared" si="113"/>
        <v>0</v>
      </c>
      <c r="D124" s="313"/>
      <c r="E124" s="319"/>
      <c r="F124" s="255">
        <f t="shared" si="121"/>
        <v>0</v>
      </c>
      <c r="G124" s="255">
        <f t="shared" si="114"/>
        <v>0</v>
      </c>
      <c r="H124" s="255">
        <f t="shared" si="115"/>
        <v>0</v>
      </c>
      <c r="I124" s="255">
        <f t="shared" si="116"/>
        <v>0</v>
      </c>
      <c r="J124" s="255">
        <f t="shared" si="117"/>
        <v>0</v>
      </c>
      <c r="K124" s="255">
        <f t="shared" si="118"/>
        <v>0</v>
      </c>
      <c r="L124" s="255">
        <f t="shared" si="119"/>
        <v>0</v>
      </c>
      <c r="M124" s="260">
        <f t="shared" si="120"/>
        <v>0</v>
      </c>
      <c r="N124" s="254">
        <f t="shared" si="122"/>
        <v>0</v>
      </c>
      <c r="O124" s="255">
        <f t="shared" si="123"/>
        <v>0</v>
      </c>
      <c r="P124" s="263">
        <f t="shared" si="124"/>
        <v>0</v>
      </c>
      <c r="Q124" s="300" t="e">
        <f t="shared" si="125"/>
        <v>#DIV/0!</v>
      </c>
      <c r="R124" s="267"/>
      <c r="S124" s="243"/>
      <c r="T124" s="267"/>
      <c r="U124" s="243"/>
      <c r="V124" s="267"/>
      <c r="W124" s="243"/>
      <c r="X124" s="267"/>
      <c r="Y124" s="277"/>
      <c r="Z124" s="282"/>
      <c r="AA124" s="276"/>
      <c r="AB124" s="243"/>
      <c r="AC124" s="267"/>
      <c r="AD124" s="243"/>
      <c r="AE124" s="267"/>
      <c r="AF124" s="243"/>
      <c r="AG124" s="267"/>
      <c r="AH124" s="277"/>
      <c r="AI124" s="282"/>
      <c r="AJ124" s="276"/>
      <c r="AK124" s="243"/>
      <c r="AL124" s="267"/>
      <c r="AM124" s="243"/>
      <c r="AN124" s="267"/>
      <c r="AO124" s="243"/>
      <c r="AP124" s="267"/>
      <c r="AQ124" s="277"/>
      <c r="AR124" s="282"/>
      <c r="AS124" s="276"/>
      <c r="AT124" s="243"/>
      <c r="AU124" s="267"/>
      <c r="AV124" s="243"/>
      <c r="AW124" s="267"/>
      <c r="AX124" s="243"/>
      <c r="AY124" s="267"/>
      <c r="AZ124" s="277"/>
      <c r="BA124" s="282"/>
      <c r="BB124" s="276"/>
      <c r="BC124" s="243"/>
      <c r="BD124" s="267"/>
      <c r="BE124" s="243"/>
      <c r="BF124" s="267"/>
      <c r="BG124" s="243"/>
      <c r="BH124" s="267"/>
      <c r="BI124" s="277"/>
      <c r="BJ124" s="282"/>
      <c r="BK124" s="276"/>
      <c r="BL124" s="243"/>
      <c r="BM124" s="267"/>
      <c r="BN124" s="243"/>
      <c r="BO124" s="267"/>
      <c r="BP124" s="243"/>
      <c r="BQ124" s="267"/>
      <c r="BR124" s="277"/>
      <c r="BS124" s="282"/>
      <c r="BT124" s="276"/>
      <c r="BU124" s="243"/>
      <c r="BV124" s="267"/>
      <c r="BW124" s="243"/>
      <c r="BX124" s="267"/>
      <c r="BY124" s="243"/>
      <c r="BZ124" s="267"/>
      <c r="CA124" s="277"/>
      <c r="CB124" s="282"/>
      <c r="CC124" s="276"/>
      <c r="CD124" s="243"/>
      <c r="CE124" s="267"/>
      <c r="CF124" s="243"/>
      <c r="CG124" s="267"/>
      <c r="CH124" s="243"/>
      <c r="CI124" s="267"/>
      <c r="CJ124" s="277"/>
      <c r="CK124" s="282"/>
      <c r="CL124" s="276"/>
      <c r="CM124" s="243"/>
      <c r="CN124" s="267"/>
      <c r="CO124" s="243"/>
      <c r="CP124" s="267"/>
      <c r="CQ124" s="243"/>
      <c r="CR124" s="267"/>
      <c r="CS124" s="277"/>
      <c r="CT124" s="282"/>
      <c r="CU124" s="276"/>
      <c r="CV124" s="243"/>
      <c r="CW124" s="267"/>
      <c r="CX124" s="243"/>
      <c r="CY124" s="267"/>
      <c r="CZ124" s="243"/>
      <c r="DA124" s="267"/>
      <c r="DB124" s="277"/>
      <c r="DC124" s="282"/>
      <c r="DD124" s="276"/>
      <c r="DE124" s="243"/>
      <c r="DF124" s="267"/>
      <c r="DG124" s="243"/>
      <c r="DH124" s="267"/>
      <c r="DI124" s="243"/>
      <c r="DJ124" s="267"/>
      <c r="DK124" s="277"/>
      <c r="DL124" s="282"/>
      <c r="DM124" s="276"/>
      <c r="DN124" s="243"/>
      <c r="DO124" s="267"/>
      <c r="DP124" s="243"/>
      <c r="DQ124" s="267"/>
      <c r="DR124" s="243"/>
      <c r="DS124" s="267"/>
      <c r="DT124" s="277"/>
      <c r="DU124" s="282"/>
      <c r="DV124" s="276"/>
      <c r="DW124" s="243"/>
      <c r="DX124" s="267"/>
      <c r="DY124" s="243"/>
      <c r="DZ124" s="267"/>
      <c r="EA124" s="243"/>
      <c r="EB124" s="267"/>
      <c r="EC124" s="277"/>
      <c r="ED124" s="282"/>
      <c r="EE124" s="276"/>
      <c r="EF124" s="243"/>
      <c r="EG124" s="267"/>
      <c r="EH124" s="243"/>
      <c r="EI124" s="267"/>
      <c r="EJ124" s="243"/>
      <c r="EK124" s="267"/>
      <c r="EL124" s="277"/>
      <c r="EM124" s="282"/>
      <c r="EN124" s="276"/>
      <c r="EO124" s="243"/>
      <c r="EP124" s="267"/>
      <c r="EQ124" s="243"/>
      <c r="ER124" s="267"/>
      <c r="ES124" s="243"/>
      <c r="ET124" s="267"/>
      <c r="EU124" s="277"/>
      <c r="EV124" s="282"/>
      <c r="EW124" s="276"/>
      <c r="EX124" s="243"/>
      <c r="EY124" s="267"/>
      <c r="EZ124" s="243"/>
      <c r="FA124" s="267"/>
      <c r="FB124" s="243"/>
      <c r="FC124" s="267"/>
      <c r="FD124" s="277"/>
      <c r="FE124" s="282"/>
      <c r="FF124" s="276"/>
      <c r="FG124" s="243"/>
      <c r="FH124" s="267"/>
      <c r="FI124" s="243"/>
      <c r="FJ124" s="267"/>
      <c r="FK124" s="243"/>
      <c r="FL124" s="267"/>
      <c r="FM124" s="277"/>
      <c r="FN124" s="282"/>
      <c r="FO124" s="276"/>
      <c r="FP124" s="243"/>
      <c r="FQ124" s="267"/>
      <c r="FR124" s="243"/>
      <c r="FS124" s="267"/>
      <c r="FT124" s="243"/>
      <c r="FU124" s="267"/>
      <c r="FV124" s="277"/>
      <c r="FW124" s="282"/>
    </row>
    <row r="125" spans="1:179" ht="15.75" customHeight="1">
      <c r="A125" s="247" t="s">
        <v>258</v>
      </c>
      <c r="B125" s="305"/>
      <c r="C125" s="305"/>
      <c r="D125" s="321"/>
      <c r="E125" s="308"/>
      <c r="F125" s="253">
        <f t="shared" si="121"/>
        <v>0</v>
      </c>
      <c r="G125" s="250">
        <f t="shared" si="114"/>
        <v>0</v>
      </c>
      <c r="H125" s="250">
        <f t="shared" si="115"/>
        <v>0</v>
      </c>
      <c r="I125" s="250">
        <f t="shared" si="116"/>
        <v>0</v>
      </c>
      <c r="J125" s="250">
        <f t="shared" si="117"/>
        <v>0</v>
      </c>
      <c r="K125" s="250">
        <f t="shared" si="118"/>
        <v>0</v>
      </c>
      <c r="L125" s="250">
        <f t="shared" si="119"/>
        <v>0</v>
      </c>
      <c r="M125" s="259">
        <f t="shared" si="120"/>
        <v>0</v>
      </c>
      <c r="N125" s="253">
        <f t="shared" si="122"/>
        <v>0</v>
      </c>
      <c r="O125" s="250">
        <f t="shared" si="123"/>
        <v>0</v>
      </c>
      <c r="P125" s="301"/>
      <c r="Q125" s="302"/>
      <c r="R125" s="267"/>
      <c r="S125" s="243"/>
      <c r="T125" s="267"/>
      <c r="U125" s="243"/>
      <c r="V125" s="267"/>
      <c r="W125" s="243"/>
      <c r="X125" s="267"/>
      <c r="Y125" s="277"/>
      <c r="Z125" s="282"/>
      <c r="AA125" s="276"/>
      <c r="AB125" s="243"/>
      <c r="AC125" s="267"/>
      <c r="AD125" s="243"/>
      <c r="AE125" s="267"/>
      <c r="AF125" s="243"/>
      <c r="AG125" s="267"/>
      <c r="AH125" s="277"/>
      <c r="AI125" s="282"/>
      <c r="AJ125" s="276"/>
      <c r="AK125" s="243"/>
      <c r="AL125" s="267"/>
      <c r="AM125" s="243"/>
      <c r="AN125" s="267"/>
      <c r="AO125" s="243"/>
      <c r="AP125" s="267"/>
      <c r="AQ125" s="277"/>
      <c r="AR125" s="282"/>
      <c r="AS125" s="276"/>
      <c r="AT125" s="243"/>
      <c r="AU125" s="267"/>
      <c r="AV125" s="243"/>
      <c r="AW125" s="267"/>
      <c r="AX125" s="243"/>
      <c r="AY125" s="267"/>
      <c r="AZ125" s="277"/>
      <c r="BA125" s="282"/>
      <c r="BB125" s="276"/>
      <c r="BC125" s="243"/>
      <c r="BD125" s="267"/>
      <c r="BE125" s="243"/>
      <c r="BF125" s="267"/>
      <c r="BG125" s="243"/>
      <c r="BH125" s="267"/>
      <c r="BI125" s="277"/>
      <c r="BJ125" s="282"/>
      <c r="BK125" s="276"/>
      <c r="BL125" s="243"/>
      <c r="BM125" s="267"/>
      <c r="BN125" s="243"/>
      <c r="BO125" s="267"/>
      <c r="BP125" s="243"/>
      <c r="BQ125" s="267"/>
      <c r="BR125" s="277"/>
      <c r="BS125" s="282"/>
      <c r="BT125" s="276"/>
      <c r="BU125" s="243"/>
      <c r="BV125" s="267"/>
      <c r="BW125" s="243"/>
      <c r="BX125" s="267"/>
      <c r="BY125" s="243"/>
      <c r="BZ125" s="267"/>
      <c r="CA125" s="277"/>
      <c r="CB125" s="282"/>
      <c r="CC125" s="276"/>
      <c r="CD125" s="243"/>
      <c r="CE125" s="267"/>
      <c r="CF125" s="243"/>
      <c r="CG125" s="267"/>
      <c r="CH125" s="243"/>
      <c r="CI125" s="267"/>
      <c r="CJ125" s="277"/>
      <c r="CK125" s="282"/>
      <c r="CL125" s="276"/>
      <c r="CM125" s="243"/>
      <c r="CN125" s="267"/>
      <c r="CO125" s="243"/>
      <c r="CP125" s="267"/>
      <c r="CQ125" s="243"/>
      <c r="CR125" s="267"/>
      <c r="CS125" s="277"/>
      <c r="CT125" s="282"/>
      <c r="CU125" s="276"/>
      <c r="CV125" s="243"/>
      <c r="CW125" s="267"/>
      <c r="CX125" s="243"/>
      <c r="CY125" s="267"/>
      <c r="CZ125" s="243"/>
      <c r="DA125" s="267"/>
      <c r="DB125" s="277"/>
      <c r="DC125" s="282"/>
      <c r="DD125" s="276"/>
      <c r="DE125" s="243"/>
      <c r="DF125" s="267"/>
      <c r="DG125" s="243"/>
      <c r="DH125" s="267"/>
      <c r="DI125" s="243"/>
      <c r="DJ125" s="267"/>
      <c r="DK125" s="277"/>
      <c r="DL125" s="282"/>
      <c r="DM125" s="276"/>
      <c r="DN125" s="243"/>
      <c r="DO125" s="267"/>
      <c r="DP125" s="243"/>
      <c r="DQ125" s="267"/>
      <c r="DR125" s="243"/>
      <c r="DS125" s="267"/>
      <c r="DT125" s="277"/>
      <c r="DU125" s="282"/>
      <c r="DV125" s="276"/>
      <c r="DW125" s="243"/>
      <c r="DX125" s="267"/>
      <c r="DY125" s="243"/>
      <c r="DZ125" s="267"/>
      <c r="EA125" s="243"/>
      <c r="EB125" s="267"/>
      <c r="EC125" s="277"/>
      <c r="ED125" s="282"/>
      <c r="EE125" s="276"/>
      <c r="EF125" s="243"/>
      <c r="EG125" s="267"/>
      <c r="EH125" s="243"/>
      <c r="EI125" s="267"/>
      <c r="EJ125" s="243"/>
      <c r="EK125" s="267"/>
      <c r="EL125" s="277"/>
      <c r="EM125" s="282"/>
      <c r="EN125" s="276"/>
      <c r="EO125" s="243"/>
      <c r="EP125" s="267"/>
      <c r="EQ125" s="243"/>
      <c r="ER125" s="267"/>
      <c r="ES125" s="243"/>
      <c r="ET125" s="267"/>
      <c r="EU125" s="277"/>
      <c r="EV125" s="282"/>
      <c r="EW125" s="276"/>
      <c r="EX125" s="243"/>
      <c r="EY125" s="267"/>
      <c r="EZ125" s="243"/>
      <c r="FA125" s="267"/>
      <c r="FB125" s="243"/>
      <c r="FC125" s="267"/>
      <c r="FD125" s="277"/>
      <c r="FE125" s="282"/>
      <c r="FF125" s="276"/>
      <c r="FG125" s="243"/>
      <c r="FH125" s="267"/>
      <c r="FI125" s="243"/>
      <c r="FJ125" s="267"/>
      <c r="FK125" s="243"/>
      <c r="FL125" s="267"/>
      <c r="FM125" s="277"/>
      <c r="FN125" s="282"/>
      <c r="FO125" s="276"/>
      <c r="FP125" s="243"/>
      <c r="FQ125" s="267"/>
      <c r="FR125" s="243"/>
      <c r="FS125" s="267"/>
      <c r="FT125" s="243"/>
      <c r="FU125" s="267"/>
      <c r="FV125" s="277"/>
      <c r="FW125" s="282"/>
    </row>
    <row r="126" spans="1:179" ht="15.75" customHeight="1">
      <c r="A126" s="245" t="s">
        <v>258</v>
      </c>
      <c r="B126" s="306"/>
      <c r="C126" s="306"/>
      <c r="D126" s="322"/>
      <c r="E126" s="309"/>
      <c r="F126" s="253">
        <f t="shared" si="121"/>
        <v>0</v>
      </c>
      <c r="G126" s="250">
        <f t="shared" si="114"/>
        <v>0</v>
      </c>
      <c r="H126" s="250">
        <f t="shared" si="115"/>
        <v>0</v>
      </c>
      <c r="I126" s="250">
        <f t="shared" si="116"/>
        <v>0</v>
      </c>
      <c r="J126" s="250">
        <f t="shared" si="117"/>
        <v>0</v>
      </c>
      <c r="K126" s="250">
        <f t="shared" si="118"/>
        <v>0</v>
      </c>
      <c r="L126" s="250">
        <f t="shared" si="119"/>
        <v>0</v>
      </c>
      <c r="M126" s="259">
        <f t="shared" si="120"/>
        <v>0</v>
      </c>
      <c r="N126" s="253">
        <f t="shared" si="122"/>
        <v>0</v>
      </c>
      <c r="O126" s="250">
        <f t="shared" si="123"/>
        <v>0</v>
      </c>
      <c r="P126" s="301"/>
      <c r="Q126" s="302"/>
      <c r="R126" s="267"/>
      <c r="S126" s="243"/>
      <c r="T126" s="267"/>
      <c r="U126" s="243"/>
      <c r="V126" s="267"/>
      <c r="W126" s="243"/>
      <c r="X126" s="267"/>
      <c r="Y126" s="277"/>
      <c r="Z126" s="282"/>
      <c r="AA126" s="276"/>
      <c r="AB126" s="243"/>
      <c r="AC126" s="267"/>
      <c r="AD126" s="243"/>
      <c r="AE126" s="267"/>
      <c r="AF126" s="243"/>
      <c r="AG126" s="267"/>
      <c r="AH126" s="277"/>
      <c r="AI126" s="282"/>
      <c r="AJ126" s="276"/>
      <c r="AK126" s="243"/>
      <c r="AL126" s="267"/>
      <c r="AM126" s="243"/>
      <c r="AN126" s="267"/>
      <c r="AO126" s="243"/>
      <c r="AP126" s="267"/>
      <c r="AQ126" s="277"/>
      <c r="AR126" s="282"/>
      <c r="AS126" s="276"/>
      <c r="AT126" s="243"/>
      <c r="AU126" s="267"/>
      <c r="AV126" s="243"/>
      <c r="AW126" s="267"/>
      <c r="AX126" s="243"/>
      <c r="AY126" s="267"/>
      <c r="AZ126" s="277"/>
      <c r="BA126" s="282"/>
      <c r="BB126" s="276"/>
      <c r="BC126" s="243"/>
      <c r="BD126" s="267"/>
      <c r="BE126" s="243"/>
      <c r="BF126" s="267"/>
      <c r="BG126" s="243"/>
      <c r="BH126" s="267"/>
      <c r="BI126" s="277"/>
      <c r="BJ126" s="282"/>
      <c r="BK126" s="276"/>
      <c r="BL126" s="243"/>
      <c r="BM126" s="267"/>
      <c r="BN126" s="243"/>
      <c r="BO126" s="267"/>
      <c r="BP126" s="243"/>
      <c r="BQ126" s="267"/>
      <c r="BR126" s="277"/>
      <c r="BS126" s="282"/>
      <c r="BT126" s="276"/>
      <c r="BU126" s="243"/>
      <c r="BV126" s="267"/>
      <c r="BW126" s="243"/>
      <c r="BX126" s="267"/>
      <c r="BY126" s="243"/>
      <c r="BZ126" s="267"/>
      <c r="CA126" s="277"/>
      <c r="CB126" s="282"/>
      <c r="CC126" s="276"/>
      <c r="CD126" s="243"/>
      <c r="CE126" s="267"/>
      <c r="CF126" s="243"/>
      <c r="CG126" s="267"/>
      <c r="CH126" s="243"/>
      <c r="CI126" s="267"/>
      <c r="CJ126" s="277"/>
      <c r="CK126" s="282"/>
      <c r="CL126" s="276"/>
      <c r="CM126" s="243"/>
      <c r="CN126" s="267"/>
      <c r="CO126" s="243"/>
      <c r="CP126" s="267"/>
      <c r="CQ126" s="243"/>
      <c r="CR126" s="267"/>
      <c r="CS126" s="277"/>
      <c r="CT126" s="282"/>
      <c r="CU126" s="276"/>
      <c r="CV126" s="243"/>
      <c r="CW126" s="267"/>
      <c r="CX126" s="243"/>
      <c r="CY126" s="267"/>
      <c r="CZ126" s="243"/>
      <c r="DA126" s="267"/>
      <c r="DB126" s="277"/>
      <c r="DC126" s="282"/>
      <c r="DD126" s="276"/>
      <c r="DE126" s="243"/>
      <c r="DF126" s="267"/>
      <c r="DG126" s="243"/>
      <c r="DH126" s="267"/>
      <c r="DI126" s="243"/>
      <c r="DJ126" s="267"/>
      <c r="DK126" s="277"/>
      <c r="DL126" s="282"/>
      <c r="DM126" s="276"/>
      <c r="DN126" s="243"/>
      <c r="DO126" s="267"/>
      <c r="DP126" s="243"/>
      <c r="DQ126" s="267"/>
      <c r="DR126" s="243"/>
      <c r="DS126" s="267"/>
      <c r="DT126" s="277"/>
      <c r="DU126" s="282"/>
      <c r="DV126" s="276"/>
      <c r="DW126" s="243"/>
      <c r="DX126" s="267"/>
      <c r="DY126" s="243"/>
      <c r="DZ126" s="267"/>
      <c r="EA126" s="243"/>
      <c r="EB126" s="267"/>
      <c r="EC126" s="277"/>
      <c r="ED126" s="282"/>
      <c r="EE126" s="276"/>
      <c r="EF126" s="243"/>
      <c r="EG126" s="267"/>
      <c r="EH126" s="243"/>
      <c r="EI126" s="267"/>
      <c r="EJ126" s="243"/>
      <c r="EK126" s="267"/>
      <c r="EL126" s="277"/>
      <c r="EM126" s="282"/>
      <c r="EN126" s="276"/>
      <c r="EO126" s="243"/>
      <c r="EP126" s="267"/>
      <c r="EQ126" s="243"/>
      <c r="ER126" s="267"/>
      <c r="ES126" s="243"/>
      <c r="ET126" s="267"/>
      <c r="EU126" s="277"/>
      <c r="EV126" s="282"/>
      <c r="EW126" s="276"/>
      <c r="EX126" s="243"/>
      <c r="EY126" s="267"/>
      <c r="EZ126" s="243"/>
      <c r="FA126" s="267"/>
      <c r="FB126" s="243"/>
      <c r="FC126" s="267"/>
      <c r="FD126" s="277"/>
      <c r="FE126" s="282"/>
      <c r="FF126" s="276"/>
      <c r="FG126" s="243"/>
      <c r="FH126" s="267"/>
      <c r="FI126" s="243"/>
      <c r="FJ126" s="267"/>
      <c r="FK126" s="243"/>
      <c r="FL126" s="267"/>
      <c r="FM126" s="277"/>
      <c r="FN126" s="282"/>
      <c r="FO126" s="276"/>
      <c r="FP126" s="243"/>
      <c r="FQ126" s="267"/>
      <c r="FR126" s="243"/>
      <c r="FS126" s="267"/>
      <c r="FT126" s="243"/>
      <c r="FU126" s="267"/>
      <c r="FV126" s="277"/>
      <c r="FW126" s="282"/>
    </row>
    <row r="127" spans="1:179" ht="18" customHeight="1">
      <c r="A127" s="245" t="s">
        <v>259</v>
      </c>
      <c r="B127" s="306"/>
      <c r="C127" s="306"/>
      <c r="D127" s="322"/>
      <c r="E127" s="309"/>
      <c r="F127" s="253">
        <f t="shared" si="121"/>
        <v>0</v>
      </c>
      <c r="G127" s="250">
        <f t="shared" si="114"/>
        <v>0</v>
      </c>
      <c r="H127" s="250">
        <f t="shared" si="115"/>
        <v>0</v>
      </c>
      <c r="I127" s="250">
        <f t="shared" si="116"/>
        <v>0</v>
      </c>
      <c r="J127" s="250">
        <f t="shared" si="117"/>
        <v>0</v>
      </c>
      <c r="K127" s="250">
        <f t="shared" si="118"/>
        <v>0</v>
      </c>
      <c r="L127" s="250">
        <f t="shared" si="119"/>
        <v>0</v>
      </c>
      <c r="M127" s="259">
        <f t="shared" si="120"/>
        <v>0</v>
      </c>
      <c r="N127" s="253">
        <f>+F127+H127+J127+L127</f>
        <v>0</v>
      </c>
      <c r="O127" s="250">
        <f>+G127+I127+K127+M127</f>
        <v>0</v>
      </c>
      <c r="P127" s="301"/>
      <c r="Q127" s="302"/>
      <c r="R127" s="267"/>
      <c r="S127" s="243"/>
      <c r="T127" s="267"/>
      <c r="U127" s="243"/>
      <c r="V127" s="267"/>
      <c r="W127" s="243"/>
      <c r="X127" s="267"/>
      <c r="Y127" s="277"/>
      <c r="Z127" s="282"/>
      <c r="AA127" s="276"/>
      <c r="AB127" s="243"/>
      <c r="AC127" s="267"/>
      <c r="AD127" s="243"/>
      <c r="AE127" s="267"/>
      <c r="AF127" s="243"/>
      <c r="AG127" s="267"/>
      <c r="AH127" s="277"/>
      <c r="AI127" s="282"/>
      <c r="AJ127" s="276"/>
      <c r="AK127" s="243"/>
      <c r="AL127" s="267"/>
      <c r="AM127" s="243"/>
      <c r="AN127" s="267"/>
      <c r="AO127" s="243"/>
      <c r="AP127" s="267"/>
      <c r="AQ127" s="277"/>
      <c r="AR127" s="282"/>
      <c r="AS127" s="276"/>
      <c r="AT127" s="243"/>
      <c r="AU127" s="267"/>
      <c r="AV127" s="243"/>
      <c r="AW127" s="267"/>
      <c r="AX127" s="243"/>
      <c r="AY127" s="267"/>
      <c r="AZ127" s="277"/>
      <c r="BA127" s="282"/>
      <c r="BB127" s="276"/>
      <c r="BC127" s="243"/>
      <c r="BD127" s="267"/>
      <c r="BE127" s="243"/>
      <c r="BF127" s="267"/>
      <c r="BG127" s="243"/>
      <c r="BH127" s="267"/>
      <c r="BI127" s="277"/>
      <c r="BJ127" s="282"/>
      <c r="BK127" s="276"/>
      <c r="BL127" s="243"/>
      <c r="BM127" s="267"/>
      <c r="BN127" s="243"/>
      <c r="BO127" s="267"/>
      <c r="BP127" s="243"/>
      <c r="BQ127" s="267"/>
      <c r="BR127" s="277"/>
      <c r="BS127" s="282"/>
      <c r="BT127" s="276"/>
      <c r="BU127" s="243"/>
      <c r="BV127" s="267"/>
      <c r="BW127" s="243"/>
      <c r="BX127" s="267"/>
      <c r="BY127" s="243"/>
      <c r="BZ127" s="267"/>
      <c r="CA127" s="277"/>
      <c r="CB127" s="282"/>
      <c r="CC127" s="276"/>
      <c r="CD127" s="243"/>
      <c r="CE127" s="267"/>
      <c r="CF127" s="243"/>
      <c r="CG127" s="267"/>
      <c r="CH127" s="243"/>
      <c r="CI127" s="267"/>
      <c r="CJ127" s="277"/>
      <c r="CK127" s="282"/>
      <c r="CL127" s="276"/>
      <c r="CM127" s="243"/>
      <c r="CN127" s="267"/>
      <c r="CO127" s="243"/>
      <c r="CP127" s="267"/>
      <c r="CQ127" s="243"/>
      <c r="CR127" s="267"/>
      <c r="CS127" s="277"/>
      <c r="CT127" s="282"/>
      <c r="CU127" s="276"/>
      <c r="CV127" s="243"/>
      <c r="CW127" s="267"/>
      <c r="CX127" s="243"/>
      <c r="CY127" s="267"/>
      <c r="CZ127" s="243"/>
      <c r="DA127" s="267"/>
      <c r="DB127" s="277"/>
      <c r="DC127" s="282"/>
      <c r="DD127" s="276"/>
      <c r="DE127" s="243"/>
      <c r="DF127" s="267"/>
      <c r="DG127" s="243"/>
      <c r="DH127" s="267"/>
      <c r="DI127" s="243"/>
      <c r="DJ127" s="267"/>
      <c r="DK127" s="277"/>
      <c r="DL127" s="282"/>
      <c r="DM127" s="276"/>
      <c r="DN127" s="243"/>
      <c r="DO127" s="267"/>
      <c r="DP127" s="243"/>
      <c r="DQ127" s="267"/>
      <c r="DR127" s="243"/>
      <c r="DS127" s="267"/>
      <c r="DT127" s="277"/>
      <c r="DU127" s="282"/>
      <c r="DV127" s="276"/>
      <c r="DW127" s="243"/>
      <c r="DX127" s="267"/>
      <c r="DY127" s="243"/>
      <c r="DZ127" s="267"/>
      <c r="EA127" s="243"/>
      <c r="EB127" s="267"/>
      <c r="EC127" s="277"/>
      <c r="ED127" s="282"/>
      <c r="EE127" s="276"/>
      <c r="EF127" s="243"/>
      <c r="EG127" s="267"/>
      <c r="EH127" s="243"/>
      <c r="EI127" s="267"/>
      <c r="EJ127" s="243"/>
      <c r="EK127" s="267"/>
      <c r="EL127" s="277"/>
      <c r="EM127" s="282"/>
      <c r="EN127" s="276"/>
      <c r="EO127" s="243"/>
      <c r="EP127" s="267"/>
      <c r="EQ127" s="243"/>
      <c r="ER127" s="267"/>
      <c r="ES127" s="243"/>
      <c r="ET127" s="267"/>
      <c r="EU127" s="277"/>
      <c r="EV127" s="282"/>
      <c r="EW127" s="276"/>
      <c r="EX127" s="243"/>
      <c r="EY127" s="267"/>
      <c r="EZ127" s="243"/>
      <c r="FA127" s="267"/>
      <c r="FB127" s="243"/>
      <c r="FC127" s="267"/>
      <c r="FD127" s="277"/>
      <c r="FE127" s="282"/>
      <c r="FF127" s="276"/>
      <c r="FG127" s="243"/>
      <c r="FH127" s="267"/>
      <c r="FI127" s="243"/>
      <c r="FJ127" s="267"/>
      <c r="FK127" s="243"/>
      <c r="FL127" s="267"/>
      <c r="FM127" s="277"/>
      <c r="FN127" s="282"/>
      <c r="FO127" s="276"/>
      <c r="FP127" s="243"/>
      <c r="FQ127" s="267"/>
      <c r="FR127" s="243"/>
      <c r="FS127" s="267"/>
      <c r="FT127" s="243"/>
      <c r="FU127" s="267"/>
      <c r="FV127" s="277"/>
      <c r="FW127" s="282"/>
    </row>
    <row r="128" spans="1:179" ht="18" customHeight="1" thickBot="1">
      <c r="A128" s="246" t="s">
        <v>260</v>
      </c>
      <c r="B128" s="307"/>
      <c r="C128" s="307"/>
      <c r="D128" s="323"/>
      <c r="E128" s="310"/>
      <c r="F128" s="253">
        <f t="shared" si="121"/>
        <v>0</v>
      </c>
      <c r="G128" s="250">
        <f t="shared" si="114"/>
        <v>0</v>
      </c>
      <c r="H128" s="250">
        <f t="shared" si="115"/>
        <v>0</v>
      </c>
      <c r="I128" s="250">
        <f t="shared" si="116"/>
        <v>0</v>
      </c>
      <c r="J128" s="250">
        <f t="shared" si="117"/>
        <v>0</v>
      </c>
      <c r="K128" s="250">
        <f t="shared" si="118"/>
        <v>0</v>
      </c>
      <c r="L128" s="250">
        <f t="shared" si="119"/>
        <v>0</v>
      </c>
      <c r="M128" s="259">
        <f t="shared" si="120"/>
        <v>0</v>
      </c>
      <c r="N128" s="253">
        <f>+F128+H128+J128+L128</f>
        <v>0</v>
      </c>
      <c r="O128" s="250">
        <f>+G128+I128+K128+M128</f>
        <v>0</v>
      </c>
      <c r="P128" s="303"/>
      <c r="Q128" s="304"/>
      <c r="R128" s="278"/>
      <c r="S128" s="249"/>
      <c r="T128" s="279"/>
      <c r="U128" s="249"/>
      <c r="V128" s="279"/>
      <c r="W128" s="249"/>
      <c r="X128" s="279"/>
      <c r="Y128" s="280"/>
      <c r="Z128" s="283"/>
      <c r="AA128" s="278"/>
      <c r="AB128" s="249"/>
      <c r="AC128" s="279"/>
      <c r="AD128" s="249"/>
      <c r="AE128" s="279"/>
      <c r="AF128" s="249"/>
      <c r="AG128" s="279"/>
      <c r="AH128" s="280"/>
      <c r="AI128" s="283"/>
      <c r="AJ128" s="278"/>
      <c r="AK128" s="249"/>
      <c r="AL128" s="279"/>
      <c r="AM128" s="249"/>
      <c r="AN128" s="279"/>
      <c r="AO128" s="249"/>
      <c r="AP128" s="279"/>
      <c r="AQ128" s="280"/>
      <c r="AR128" s="283"/>
      <c r="AS128" s="278"/>
      <c r="AT128" s="249"/>
      <c r="AU128" s="279"/>
      <c r="AV128" s="249"/>
      <c r="AW128" s="279"/>
      <c r="AX128" s="249"/>
      <c r="AY128" s="279"/>
      <c r="AZ128" s="280"/>
      <c r="BA128" s="283"/>
      <c r="BB128" s="278"/>
      <c r="BC128" s="249"/>
      <c r="BD128" s="279"/>
      <c r="BE128" s="249"/>
      <c r="BF128" s="279"/>
      <c r="BG128" s="249"/>
      <c r="BH128" s="279"/>
      <c r="BI128" s="280"/>
      <c r="BJ128" s="283"/>
      <c r="BK128" s="278"/>
      <c r="BL128" s="249"/>
      <c r="BM128" s="279"/>
      <c r="BN128" s="249"/>
      <c r="BO128" s="279"/>
      <c r="BP128" s="249"/>
      <c r="BQ128" s="279"/>
      <c r="BR128" s="280"/>
      <c r="BS128" s="283"/>
      <c r="BT128" s="278"/>
      <c r="BU128" s="249"/>
      <c r="BV128" s="279"/>
      <c r="BW128" s="249"/>
      <c r="BX128" s="279"/>
      <c r="BY128" s="249"/>
      <c r="BZ128" s="279"/>
      <c r="CA128" s="280"/>
      <c r="CB128" s="283"/>
      <c r="CC128" s="278"/>
      <c r="CD128" s="249"/>
      <c r="CE128" s="279"/>
      <c r="CF128" s="249"/>
      <c r="CG128" s="279"/>
      <c r="CH128" s="249"/>
      <c r="CI128" s="279"/>
      <c r="CJ128" s="280"/>
      <c r="CK128" s="283"/>
      <c r="CL128" s="278"/>
      <c r="CM128" s="249"/>
      <c r="CN128" s="279"/>
      <c r="CO128" s="249"/>
      <c r="CP128" s="279"/>
      <c r="CQ128" s="249"/>
      <c r="CR128" s="279"/>
      <c r="CS128" s="280"/>
      <c r="CT128" s="283"/>
      <c r="CU128" s="278"/>
      <c r="CV128" s="249"/>
      <c r="CW128" s="279"/>
      <c r="CX128" s="249"/>
      <c r="CY128" s="279"/>
      <c r="CZ128" s="249"/>
      <c r="DA128" s="279"/>
      <c r="DB128" s="280"/>
      <c r="DC128" s="283"/>
      <c r="DD128" s="278"/>
      <c r="DE128" s="249"/>
      <c r="DF128" s="279"/>
      <c r="DG128" s="249"/>
      <c r="DH128" s="279"/>
      <c r="DI128" s="249"/>
      <c r="DJ128" s="279"/>
      <c r="DK128" s="280"/>
      <c r="DL128" s="283"/>
      <c r="DM128" s="278"/>
      <c r="DN128" s="249"/>
      <c r="DO128" s="279"/>
      <c r="DP128" s="249"/>
      <c r="DQ128" s="279"/>
      <c r="DR128" s="249"/>
      <c r="DS128" s="279"/>
      <c r="DT128" s="280"/>
      <c r="DU128" s="283"/>
      <c r="DV128" s="278"/>
      <c r="DW128" s="249"/>
      <c r="DX128" s="279"/>
      <c r="DY128" s="249"/>
      <c r="DZ128" s="279"/>
      <c r="EA128" s="249"/>
      <c r="EB128" s="279"/>
      <c r="EC128" s="280"/>
      <c r="ED128" s="283"/>
      <c r="EE128" s="278"/>
      <c r="EF128" s="249"/>
      <c r="EG128" s="279"/>
      <c r="EH128" s="249"/>
      <c r="EI128" s="279"/>
      <c r="EJ128" s="249"/>
      <c r="EK128" s="279"/>
      <c r="EL128" s="280"/>
      <c r="EM128" s="283"/>
      <c r="EN128" s="278"/>
      <c r="EO128" s="249"/>
      <c r="EP128" s="279"/>
      <c r="EQ128" s="249"/>
      <c r="ER128" s="279"/>
      <c r="ES128" s="249"/>
      <c r="ET128" s="279"/>
      <c r="EU128" s="280"/>
      <c r="EV128" s="283"/>
      <c r="EW128" s="278"/>
      <c r="EX128" s="249"/>
      <c r="EY128" s="279"/>
      <c r="EZ128" s="249"/>
      <c r="FA128" s="279"/>
      <c r="FB128" s="249"/>
      <c r="FC128" s="279"/>
      <c r="FD128" s="280"/>
      <c r="FE128" s="283"/>
      <c r="FF128" s="278"/>
      <c r="FG128" s="249"/>
      <c r="FH128" s="279"/>
      <c r="FI128" s="249"/>
      <c r="FJ128" s="279"/>
      <c r="FK128" s="249"/>
      <c r="FL128" s="279"/>
      <c r="FM128" s="280"/>
      <c r="FN128" s="283"/>
      <c r="FO128" s="278"/>
      <c r="FP128" s="249"/>
      <c r="FQ128" s="279"/>
      <c r="FR128" s="249"/>
      <c r="FS128" s="279"/>
      <c r="FT128" s="249"/>
      <c r="FU128" s="279"/>
      <c r="FV128" s="280"/>
      <c r="FW128" s="283"/>
    </row>
    <row r="129" spans="1:179" ht="16.5" thickBot="1">
      <c r="A129" s="228" t="s">
        <v>323</v>
      </c>
      <c r="B129" s="240"/>
      <c r="C129" s="237"/>
      <c r="D129" s="237"/>
      <c r="E129" s="239"/>
      <c r="F129" s="264">
        <f aca="true" t="shared" si="126" ref="F129:P129">SUM(F117:F128)</f>
        <v>0</v>
      </c>
      <c r="G129" s="265">
        <f t="shared" si="126"/>
        <v>0</v>
      </c>
      <c r="H129" s="265">
        <f t="shared" si="126"/>
        <v>0</v>
      </c>
      <c r="I129" s="265">
        <f t="shared" si="126"/>
        <v>0</v>
      </c>
      <c r="J129" s="265">
        <f t="shared" si="126"/>
        <v>0</v>
      </c>
      <c r="K129" s="265">
        <f t="shared" si="126"/>
        <v>0</v>
      </c>
      <c r="L129" s="265">
        <f t="shared" si="126"/>
        <v>0</v>
      </c>
      <c r="M129" s="271">
        <f t="shared" si="126"/>
        <v>0</v>
      </c>
      <c r="N129" s="264">
        <f t="shared" si="126"/>
        <v>0</v>
      </c>
      <c r="O129" s="271">
        <f t="shared" si="126"/>
        <v>0</v>
      </c>
      <c r="P129" s="271">
        <f t="shared" si="126"/>
        <v>0</v>
      </c>
      <c r="Q129" s="272" t="e">
        <f>+SUM(N129*2+P129)/(N129+O129)</f>
        <v>#DIV/0!</v>
      </c>
      <c r="R129" s="284"/>
      <c r="S129" s="285" t="str">
        <f>IF(SUM(R117:S128)=4," ","err")</f>
        <v>err</v>
      </c>
      <c r="T129" s="286"/>
      <c r="U129" s="285" t="str">
        <f>IF(SUM(T117:U128)=4," ","err")</f>
        <v>err</v>
      </c>
      <c r="V129" s="286"/>
      <c r="W129" s="285" t="str">
        <f>IF(SUM(V117:W128)=4," ","err")</f>
        <v>err</v>
      </c>
      <c r="X129" s="286"/>
      <c r="Y129" s="285" t="str">
        <f>IF(SUM(X117:Y128)=4," ","err")</f>
        <v>err</v>
      </c>
      <c r="Z129" s="287">
        <f>IF((SUM(R117:R128)+SUM(T117:T128)+SUM(V117:V128)+SUM(X117:X128))&gt;8,1,0)</f>
        <v>0</v>
      </c>
      <c r="AA129" s="284"/>
      <c r="AB129" s="285" t="str">
        <f>IF(SUM(AA117:AB128)=4," ","err")</f>
        <v>err</v>
      </c>
      <c r="AC129" s="286"/>
      <c r="AD129" s="285" t="str">
        <f>IF(SUM(AC117:AD128)=4," ","err")</f>
        <v>err</v>
      </c>
      <c r="AE129" s="286"/>
      <c r="AF129" s="285" t="str">
        <f>IF(SUM(AE117:AF128)=4," ","err")</f>
        <v>err</v>
      </c>
      <c r="AG129" s="286"/>
      <c r="AH129" s="285" t="str">
        <f>IF(SUM(AG117:AH128)=4," ","err")</f>
        <v>err</v>
      </c>
      <c r="AI129" s="287">
        <f>IF((SUM(AA117:AA128)+SUM(AC117:AC128)+SUM(AE117:AE128)+SUM(AG117:AG128))&gt;8,1,0)</f>
        <v>0</v>
      </c>
      <c r="AJ129" s="284"/>
      <c r="AK129" s="285" t="str">
        <f>IF(SUM(AJ117:AK128)=4," ","err")</f>
        <v>err</v>
      </c>
      <c r="AL129" s="286"/>
      <c r="AM129" s="285" t="str">
        <f>IF(SUM(AL117:AM128)=4," ","err")</f>
        <v>err</v>
      </c>
      <c r="AN129" s="286"/>
      <c r="AO129" s="285" t="str">
        <f>IF(SUM(AN117:AO128)=4," ","err")</f>
        <v>err</v>
      </c>
      <c r="AP129" s="286"/>
      <c r="AQ129" s="285" t="str">
        <f>IF(SUM(AP117:AQ128)=4," ","err")</f>
        <v>err</v>
      </c>
      <c r="AR129" s="287">
        <f>IF((SUM(AJ117:AJ128)+SUM(AL117:AL128)+SUM(AN117:AN128)+SUM(AP117:AP128))&gt;8,1,0)</f>
        <v>0</v>
      </c>
      <c r="AS129" s="284"/>
      <c r="AT129" s="285" t="str">
        <f>IF(SUM(AS117:AT128)=4," ","err")</f>
        <v>err</v>
      </c>
      <c r="AU129" s="286"/>
      <c r="AV129" s="285" t="str">
        <f>IF(SUM(AU117:AV128)=4," ","err")</f>
        <v>err</v>
      </c>
      <c r="AW129" s="286"/>
      <c r="AX129" s="285" t="str">
        <f>IF(SUM(AW117:AX128)=4," ","err")</f>
        <v>err</v>
      </c>
      <c r="AY129" s="286"/>
      <c r="AZ129" s="285" t="str">
        <f>IF(SUM(AY117:AZ128)=4," ","err")</f>
        <v>err</v>
      </c>
      <c r="BA129" s="287">
        <f>IF((SUM(AS117:AS128)+SUM(AU117:AU128)+SUM(AW117:AW128)+SUM(AY117:AY128))&gt;8,1,0)</f>
        <v>0</v>
      </c>
      <c r="BB129" s="284"/>
      <c r="BC129" s="285" t="str">
        <f>IF(SUM(BB117:BC128)=4," ","err")</f>
        <v>err</v>
      </c>
      <c r="BD129" s="286"/>
      <c r="BE129" s="285" t="str">
        <f>IF(SUM(BD117:BE128)=4," ","err")</f>
        <v>err</v>
      </c>
      <c r="BF129" s="286"/>
      <c r="BG129" s="285" t="str">
        <f>IF(SUM(BF117:BG128)=4," ","err")</f>
        <v>err</v>
      </c>
      <c r="BH129" s="286"/>
      <c r="BI129" s="285" t="str">
        <f>IF(SUM(BH117:BI128)=4," ","err")</f>
        <v>err</v>
      </c>
      <c r="BJ129" s="287">
        <f>IF((SUM(BB117:BB128)+SUM(BD117:BD128)+SUM(BF117:BF128)+SUM(BH117:BH128))&gt;8,1,0)</f>
        <v>0</v>
      </c>
      <c r="BK129" s="284"/>
      <c r="BL129" s="285" t="str">
        <f>IF(SUM(BK117:BL128)=4," ","err")</f>
        <v>err</v>
      </c>
      <c r="BM129" s="286"/>
      <c r="BN129" s="285" t="str">
        <f>IF(SUM(BM117:BN128)=4," ","err")</f>
        <v>err</v>
      </c>
      <c r="BO129" s="286"/>
      <c r="BP129" s="285" t="str">
        <f>IF(SUM(BO117:BP128)=4," ","err")</f>
        <v>err</v>
      </c>
      <c r="BQ129" s="286"/>
      <c r="BR129" s="285" t="str">
        <f>IF(SUM(BQ117:BR128)=4," ","err")</f>
        <v>err</v>
      </c>
      <c r="BS129" s="287">
        <f>IF((SUM(BK117:BK128)+SUM(BM117:BM128)+SUM(BO117:BO128)+SUM(BQ117:BQ128))&gt;8,1,0)</f>
        <v>0</v>
      </c>
      <c r="BT129" s="284"/>
      <c r="BU129" s="285" t="str">
        <f>IF(SUM(BT117:BU128)=4," ","err")</f>
        <v>err</v>
      </c>
      <c r="BV129" s="286"/>
      <c r="BW129" s="285" t="str">
        <f>IF(SUM(BV117:BW128)=4," ","err")</f>
        <v>err</v>
      </c>
      <c r="BX129" s="286"/>
      <c r="BY129" s="285" t="str">
        <f>IF(SUM(BX117:BY128)=4," ","err")</f>
        <v>err</v>
      </c>
      <c r="BZ129" s="286"/>
      <c r="CA129" s="285" t="str">
        <f>IF(SUM(BZ117:CA128)=4," ","err")</f>
        <v>err</v>
      </c>
      <c r="CB129" s="287">
        <f>IF((SUM(BT117:BT128)+SUM(BV117:BV128)+SUM(BX117:BX128)+SUM(BZ117:BZ128))&gt;8,1,0)</f>
        <v>0</v>
      </c>
      <c r="CC129" s="284"/>
      <c r="CD129" s="285" t="str">
        <f>IF(SUM(CC117:CD128)=4," ","err")</f>
        <v>err</v>
      </c>
      <c r="CE129" s="286"/>
      <c r="CF129" s="285" t="str">
        <f>IF(SUM(CE117:CF128)=4," ","err")</f>
        <v>err</v>
      </c>
      <c r="CG129" s="286"/>
      <c r="CH129" s="285" t="str">
        <f>IF(SUM(CG117:CH128)=4," ","err")</f>
        <v>err</v>
      </c>
      <c r="CI129" s="286"/>
      <c r="CJ129" s="285" t="str">
        <f>IF(SUM(CI117:CJ128)=4," ","err")</f>
        <v>err</v>
      </c>
      <c r="CK129" s="287">
        <f>IF((SUM(CC117:CC128)+SUM(CE117:CE128)+SUM(CG117:CG128)+SUM(CI117:CI128))&gt;8,1,0)</f>
        <v>0</v>
      </c>
      <c r="CL129" s="284"/>
      <c r="CM129" s="285" t="str">
        <f>IF(SUM(CL117:CM128)=4," ","err")</f>
        <v>err</v>
      </c>
      <c r="CN129" s="286"/>
      <c r="CO129" s="285" t="str">
        <f>IF(SUM(CN117:CO128)=4," ","err")</f>
        <v>err</v>
      </c>
      <c r="CP129" s="286"/>
      <c r="CQ129" s="285" t="str">
        <f>IF(SUM(CP117:CQ128)=4," ","err")</f>
        <v>err</v>
      </c>
      <c r="CR129" s="286"/>
      <c r="CS129" s="285" t="str">
        <f>IF(SUM(CR117:CS128)=4," ","err")</f>
        <v>err</v>
      </c>
      <c r="CT129" s="287">
        <f>IF((SUM(CL117:CL128)+SUM(CN117:CN128)+SUM(CP117:CP128)+SUM(CR117:CR128))&gt;8,1,0)</f>
        <v>0</v>
      </c>
      <c r="CU129" s="284"/>
      <c r="CV129" s="285" t="str">
        <f>IF(SUM(CU117:CV128)=4," ","err")</f>
        <v>err</v>
      </c>
      <c r="CW129" s="286"/>
      <c r="CX129" s="285" t="str">
        <f>IF(SUM(CW117:CX128)=4," ","err")</f>
        <v>err</v>
      </c>
      <c r="CY129" s="286"/>
      <c r="CZ129" s="285" t="str">
        <f>IF(SUM(CY117:CZ128)=4," ","err")</f>
        <v>err</v>
      </c>
      <c r="DA129" s="286"/>
      <c r="DB129" s="285" t="str">
        <f>IF(SUM(DA117:DB128)=4," ","err")</f>
        <v>err</v>
      </c>
      <c r="DC129" s="287">
        <f>IF((SUM(CU117:CU128)+SUM(CW117:CW128)+SUM(CY117:CY128)+SUM(DA117:DA128))&gt;8,1,0)</f>
        <v>0</v>
      </c>
      <c r="DD129" s="284"/>
      <c r="DE129" s="285" t="str">
        <f>IF(SUM(DD117:DE128)=4," ","err")</f>
        <v>err</v>
      </c>
      <c r="DF129" s="286"/>
      <c r="DG129" s="285" t="str">
        <f>IF(SUM(DF117:DG128)=4," ","err")</f>
        <v>err</v>
      </c>
      <c r="DH129" s="286"/>
      <c r="DI129" s="285" t="str">
        <f>IF(SUM(DH117:DI128)=4," ","err")</f>
        <v>err</v>
      </c>
      <c r="DJ129" s="286"/>
      <c r="DK129" s="285" t="str">
        <f>IF(SUM(DJ117:DK128)=4," ","err")</f>
        <v>err</v>
      </c>
      <c r="DL129" s="287">
        <f>IF((SUM(DD117:DD128)+SUM(DF117:DF128)+SUM(DH117:DH128)+SUM(DJ117:DJ128))&gt;8,1,0)</f>
        <v>0</v>
      </c>
      <c r="DM129" s="284"/>
      <c r="DN129" s="285" t="str">
        <f>IF(SUM(DM117:DN128)=4," ","err")</f>
        <v>err</v>
      </c>
      <c r="DO129" s="286"/>
      <c r="DP129" s="285" t="str">
        <f>IF(SUM(DO117:DP128)=4," ","err")</f>
        <v>err</v>
      </c>
      <c r="DQ129" s="286"/>
      <c r="DR129" s="285" t="str">
        <f>IF(SUM(DQ117:DR128)=4," ","err")</f>
        <v>err</v>
      </c>
      <c r="DS129" s="286"/>
      <c r="DT129" s="285" t="str">
        <f>IF(SUM(DS117:DT128)=4," ","err")</f>
        <v>err</v>
      </c>
      <c r="DU129" s="287">
        <f>IF((SUM(DM117:DM128)+SUM(DO117:DO128)+SUM(DQ117:DQ128)+SUM(DS117:DS128))&gt;8,1,0)</f>
        <v>0</v>
      </c>
      <c r="DV129" s="284"/>
      <c r="DW129" s="285" t="str">
        <f>IF(SUM(DV117:DW128)=4," ","err")</f>
        <v>err</v>
      </c>
      <c r="DX129" s="286"/>
      <c r="DY129" s="285" t="str">
        <f>IF(SUM(DX117:DY128)=4," ","err")</f>
        <v>err</v>
      </c>
      <c r="DZ129" s="286"/>
      <c r="EA129" s="285" t="str">
        <f>IF(SUM(DZ117:EA128)=4," ","err")</f>
        <v>err</v>
      </c>
      <c r="EB129" s="286"/>
      <c r="EC129" s="285" t="str">
        <f>IF(SUM(EB117:EC128)=4," ","err")</f>
        <v>err</v>
      </c>
      <c r="ED129" s="287">
        <f>IF((SUM(DV117:DV128)+SUM(DX117:DX128)+SUM(DZ117:DZ128)+SUM(EB117:EB128))&gt;8,1,0)</f>
        <v>0</v>
      </c>
      <c r="EE129" s="284"/>
      <c r="EF129" s="285" t="str">
        <f>IF(SUM(EE117:EF128)=4," ","err")</f>
        <v>err</v>
      </c>
      <c r="EG129" s="286"/>
      <c r="EH129" s="285" t="str">
        <f>IF(SUM(EG117:EH128)=4," ","err")</f>
        <v>err</v>
      </c>
      <c r="EI129" s="286"/>
      <c r="EJ129" s="285" t="str">
        <f>IF(SUM(EI117:EJ128)=4," ","err")</f>
        <v>err</v>
      </c>
      <c r="EK129" s="286"/>
      <c r="EL129" s="285" t="str">
        <f>IF(SUM(EK117:EL128)=4," ","err")</f>
        <v>err</v>
      </c>
      <c r="EM129" s="287">
        <f>IF((SUM(EE117:EE128)+SUM(EG117:EG128)+SUM(EI117:EI128)+SUM(EK117:EK128))&gt;8,1,0)</f>
        <v>0</v>
      </c>
      <c r="EN129" s="284"/>
      <c r="EO129" s="285" t="str">
        <f>IF(SUM(EN117:EO128)=4," ","err")</f>
        <v>err</v>
      </c>
      <c r="EP129" s="286"/>
      <c r="EQ129" s="285" t="str">
        <f>IF(SUM(EP117:EQ128)=4," ","err")</f>
        <v>err</v>
      </c>
      <c r="ER129" s="286"/>
      <c r="ES129" s="285" t="str">
        <f>IF(SUM(ER117:ES128)=4," ","err")</f>
        <v>err</v>
      </c>
      <c r="ET129" s="286"/>
      <c r="EU129" s="285" t="str">
        <f>IF(SUM(ET117:EU128)=4," ","err")</f>
        <v>err</v>
      </c>
      <c r="EV129" s="287">
        <f>IF((SUM(EN117:EN128)+SUM(EP117:EP128)+SUM(ER117:ER128)+SUM(ET117:ET128))&gt;8,1,0)</f>
        <v>0</v>
      </c>
      <c r="EW129" s="284"/>
      <c r="EX129" s="285" t="str">
        <f>IF(SUM(EW117:EX128)=4," ","err")</f>
        <v>err</v>
      </c>
      <c r="EY129" s="286"/>
      <c r="EZ129" s="285" t="str">
        <f>IF(SUM(EY117:EZ128)=4," ","err")</f>
        <v>err</v>
      </c>
      <c r="FA129" s="286"/>
      <c r="FB129" s="285" t="str">
        <f>IF(SUM(FA117:FB128)=4," ","err")</f>
        <v>err</v>
      </c>
      <c r="FC129" s="286"/>
      <c r="FD129" s="285" t="str">
        <f>IF(SUM(FC117:FD128)=4," ","err")</f>
        <v>err</v>
      </c>
      <c r="FE129" s="287">
        <f>IF((SUM(EW117:EW128)+SUM(EY117:EY128)+SUM(FA117:FA128)+SUM(FC117:FC128))&gt;8,1,0)</f>
        <v>0</v>
      </c>
      <c r="FF129" s="284"/>
      <c r="FG129" s="285" t="str">
        <f>IF(SUM(FF117:FG128)=4," ","err")</f>
        <v>err</v>
      </c>
      <c r="FH129" s="286"/>
      <c r="FI129" s="285" t="str">
        <f>IF(SUM(FH117:FI128)=4," ","err")</f>
        <v>err</v>
      </c>
      <c r="FJ129" s="286"/>
      <c r="FK129" s="285" t="str">
        <f>IF(SUM(FJ117:FK128)=4," ","err")</f>
        <v>err</v>
      </c>
      <c r="FL129" s="286"/>
      <c r="FM129" s="285" t="str">
        <f>IF(SUM(FL117:FM128)=4," ","err")</f>
        <v>err</v>
      </c>
      <c r="FN129" s="287">
        <f>IF((SUM(FF117:FF128)+SUM(FH117:FH128)+SUM(FJ117:FJ128)+SUM(FL117:FL128))&gt;8,1,0)</f>
        <v>0</v>
      </c>
      <c r="FO129" s="284"/>
      <c r="FP129" s="285" t="str">
        <f>IF(SUM(FO117:FP128)=4," ","err")</f>
        <v>err</v>
      </c>
      <c r="FQ129" s="286"/>
      <c r="FR129" s="285" t="str">
        <f>IF(SUM(FQ117:FR128)=4," ","err")</f>
        <v>err</v>
      </c>
      <c r="FS129" s="286"/>
      <c r="FT129" s="285" t="str">
        <f>IF(SUM(FS117:FT128)=4," ","err")</f>
        <v>err</v>
      </c>
      <c r="FU129" s="286"/>
      <c r="FV129" s="285" t="str">
        <f>IF(SUM(FU117:FV128)=4," ","err")</f>
        <v>err</v>
      </c>
      <c r="FW129" s="287">
        <f>IF((SUM(FO117:FO128)+SUM(FQ117:FQ128)+SUM(FS117:FS128)+SUM(FU117:FU128))&gt;8,1,0)</f>
        <v>0</v>
      </c>
    </row>
    <row r="130" ht="15">
      <c r="A130" s="228" t="s">
        <v>324</v>
      </c>
    </row>
  </sheetData>
  <sheetProtection/>
  <mergeCells count="150">
    <mergeCell ref="DV116:ED116"/>
    <mergeCell ref="EE116:EM116"/>
    <mergeCell ref="EN116:EV116"/>
    <mergeCell ref="EW116:FE116"/>
    <mergeCell ref="FF116:FN116"/>
    <mergeCell ref="FO116:FW116"/>
    <mergeCell ref="BT116:CB116"/>
    <mergeCell ref="CC116:CK116"/>
    <mergeCell ref="CL116:CT116"/>
    <mergeCell ref="CU116:DC116"/>
    <mergeCell ref="DD116:DL116"/>
    <mergeCell ref="DM116:DU116"/>
    <mergeCell ref="R116:Z116"/>
    <mergeCell ref="AA116:AI116"/>
    <mergeCell ref="AJ116:AR116"/>
    <mergeCell ref="AS116:BA116"/>
    <mergeCell ref="BB116:BJ116"/>
    <mergeCell ref="BK116:BS116"/>
    <mergeCell ref="DV100:ED100"/>
    <mergeCell ref="EE100:EM100"/>
    <mergeCell ref="EN100:EV100"/>
    <mergeCell ref="EW100:FE100"/>
    <mergeCell ref="FF100:FN100"/>
    <mergeCell ref="FO100:FW100"/>
    <mergeCell ref="BT100:CB100"/>
    <mergeCell ref="CC100:CK100"/>
    <mergeCell ref="CL100:CT100"/>
    <mergeCell ref="CU100:DC100"/>
    <mergeCell ref="DD100:DL100"/>
    <mergeCell ref="DM100:DU100"/>
    <mergeCell ref="R100:Z100"/>
    <mergeCell ref="AA100:AI100"/>
    <mergeCell ref="AJ100:AR100"/>
    <mergeCell ref="AS100:BA100"/>
    <mergeCell ref="BB100:BJ100"/>
    <mergeCell ref="BK100:BS100"/>
    <mergeCell ref="DV84:ED84"/>
    <mergeCell ref="EE84:EM84"/>
    <mergeCell ref="EN84:EV84"/>
    <mergeCell ref="EW84:FE84"/>
    <mergeCell ref="FF84:FN84"/>
    <mergeCell ref="FO84:FW84"/>
    <mergeCell ref="BT84:CB84"/>
    <mergeCell ref="CC84:CK84"/>
    <mergeCell ref="CL84:CT84"/>
    <mergeCell ref="CU84:DC84"/>
    <mergeCell ref="DD84:DL84"/>
    <mergeCell ref="DM84:DU84"/>
    <mergeCell ref="R84:Z84"/>
    <mergeCell ref="AA84:AI84"/>
    <mergeCell ref="AJ84:AR84"/>
    <mergeCell ref="AS84:BA84"/>
    <mergeCell ref="BB84:BJ84"/>
    <mergeCell ref="BK84:BS84"/>
    <mergeCell ref="DV68:ED68"/>
    <mergeCell ref="EE68:EM68"/>
    <mergeCell ref="EN68:EV68"/>
    <mergeCell ref="EW68:FE68"/>
    <mergeCell ref="FF68:FN68"/>
    <mergeCell ref="FO68:FW68"/>
    <mergeCell ref="BT68:CB68"/>
    <mergeCell ref="CC68:CK68"/>
    <mergeCell ref="CL68:CT68"/>
    <mergeCell ref="CU68:DC68"/>
    <mergeCell ref="DD68:DL68"/>
    <mergeCell ref="DM68:DU68"/>
    <mergeCell ref="R68:Z68"/>
    <mergeCell ref="AA68:AI68"/>
    <mergeCell ref="AJ68:AR68"/>
    <mergeCell ref="AS68:BA68"/>
    <mergeCell ref="BB68:BJ68"/>
    <mergeCell ref="BK68:BS68"/>
    <mergeCell ref="DV52:ED52"/>
    <mergeCell ref="EE52:EM52"/>
    <mergeCell ref="EN52:EV52"/>
    <mergeCell ref="EW52:FE52"/>
    <mergeCell ref="FF52:FN52"/>
    <mergeCell ref="FO52:FW52"/>
    <mergeCell ref="BT52:CB52"/>
    <mergeCell ref="CC52:CK52"/>
    <mergeCell ref="CL52:CT52"/>
    <mergeCell ref="CU52:DC52"/>
    <mergeCell ref="DD52:DL52"/>
    <mergeCell ref="DM52:DU52"/>
    <mergeCell ref="R52:Z52"/>
    <mergeCell ref="AA52:AI52"/>
    <mergeCell ref="AJ52:AR52"/>
    <mergeCell ref="AS52:BA52"/>
    <mergeCell ref="BB52:BJ52"/>
    <mergeCell ref="BK52:BS52"/>
    <mergeCell ref="DV36:ED36"/>
    <mergeCell ref="EE36:EM36"/>
    <mergeCell ref="EN36:EV36"/>
    <mergeCell ref="EW36:FE36"/>
    <mergeCell ref="FF36:FN36"/>
    <mergeCell ref="FO36:FW36"/>
    <mergeCell ref="BT36:CB36"/>
    <mergeCell ref="CC36:CK36"/>
    <mergeCell ref="CL36:CT36"/>
    <mergeCell ref="CU36:DC36"/>
    <mergeCell ref="DD36:DL36"/>
    <mergeCell ref="DM36:DU36"/>
    <mergeCell ref="EN20:EV20"/>
    <mergeCell ref="EW20:FE20"/>
    <mergeCell ref="FF20:FN20"/>
    <mergeCell ref="FO20:FW20"/>
    <mergeCell ref="R36:Z36"/>
    <mergeCell ref="AA36:AI36"/>
    <mergeCell ref="AJ36:AR36"/>
    <mergeCell ref="AS36:BA36"/>
    <mergeCell ref="BB36:BJ36"/>
    <mergeCell ref="BK36:BS36"/>
    <mergeCell ref="CL20:CT20"/>
    <mergeCell ref="CU20:DC20"/>
    <mergeCell ref="DD20:DL20"/>
    <mergeCell ref="DM20:DU20"/>
    <mergeCell ref="DV20:ED20"/>
    <mergeCell ref="EE20:EM20"/>
    <mergeCell ref="FF4:FN4"/>
    <mergeCell ref="FO4:FW4"/>
    <mergeCell ref="R20:Z20"/>
    <mergeCell ref="AA20:AI20"/>
    <mergeCell ref="AJ20:AR20"/>
    <mergeCell ref="AS20:BA20"/>
    <mergeCell ref="BB20:BJ20"/>
    <mergeCell ref="BK20:BS20"/>
    <mergeCell ref="BT20:CB20"/>
    <mergeCell ref="CC20:CK20"/>
    <mergeCell ref="DD4:DL4"/>
    <mergeCell ref="DM4:DU4"/>
    <mergeCell ref="DV4:ED4"/>
    <mergeCell ref="EE4:EM4"/>
    <mergeCell ref="EN4:EV4"/>
    <mergeCell ref="EW4:FE4"/>
    <mergeCell ref="BT4:CB4"/>
    <mergeCell ref="CC4:CK4"/>
    <mergeCell ref="CL4:CT4"/>
    <mergeCell ref="CU4:DC4"/>
    <mergeCell ref="N2:O2"/>
    <mergeCell ref="BK4:BS4"/>
    <mergeCell ref="A1:A3"/>
    <mergeCell ref="R4:Z4"/>
    <mergeCell ref="AA4:AI4"/>
    <mergeCell ref="AJ4:AR4"/>
    <mergeCell ref="AS4:BA4"/>
    <mergeCell ref="BB4:BJ4"/>
    <mergeCell ref="F2:G2"/>
    <mergeCell ref="H2:I2"/>
    <mergeCell ref="J2:K2"/>
    <mergeCell ref="L2:M2"/>
  </mergeCells>
  <conditionalFormatting sqref="E13:E17">
    <cfRule type="cellIs" priority="61" dxfId="102" operator="equal" stopIfTrue="1">
      <formula>"Eligible"</formula>
    </cfRule>
    <cfRule type="cellIs" priority="62" dxfId="103" operator="equal" stopIfTrue="1">
      <formula>"ineligible"</formula>
    </cfRule>
  </conditionalFormatting>
  <conditionalFormatting sqref="E5">
    <cfRule type="containsText" priority="45" dxfId="104" operator="containsText" stopIfTrue="1" text="INELIGIBLE">
      <formula>NOT(ISERROR(SEARCH("INELIGIBLE",E5)))</formula>
    </cfRule>
    <cfRule type="containsText" priority="46" dxfId="105" operator="containsText" stopIfTrue="1" text="QUALIFIED">
      <formula>NOT(ISERROR(SEARCH("QUALIFIED",E5)))</formula>
    </cfRule>
  </conditionalFormatting>
  <conditionalFormatting sqref="E6:E12">
    <cfRule type="containsText" priority="43" dxfId="104" operator="containsText" stopIfTrue="1" text="INELIGIBLE">
      <formula>NOT(ISERROR(SEARCH("INELIGIBLE",E6)))</formula>
    </cfRule>
    <cfRule type="containsText" priority="44" dxfId="105" operator="containsText" stopIfTrue="1" text="QUALIFIED">
      <formula>NOT(ISERROR(SEARCH("QUALIFIED",E6)))</formula>
    </cfRule>
  </conditionalFormatting>
  <conditionalFormatting sqref="E29:E33">
    <cfRule type="cellIs" priority="41" dxfId="102" operator="equal" stopIfTrue="1">
      <formula>"Eligible"</formula>
    </cfRule>
    <cfRule type="cellIs" priority="42" dxfId="103" operator="equal" stopIfTrue="1">
      <formula>"ineligible"</formula>
    </cfRule>
  </conditionalFormatting>
  <conditionalFormatting sqref="E21">
    <cfRule type="containsText" priority="39" dxfId="104" operator="containsText" stopIfTrue="1" text="INELIGIBLE">
      <formula>NOT(ISERROR(SEARCH("INELIGIBLE",E21)))</formula>
    </cfRule>
    <cfRule type="containsText" priority="40" dxfId="105" operator="containsText" stopIfTrue="1" text="QUALIFIED">
      <formula>NOT(ISERROR(SEARCH("QUALIFIED",E21)))</formula>
    </cfRule>
  </conditionalFormatting>
  <conditionalFormatting sqref="E22:E28">
    <cfRule type="containsText" priority="37" dxfId="104" operator="containsText" stopIfTrue="1" text="INELIGIBLE">
      <formula>NOT(ISERROR(SEARCH("INELIGIBLE",E22)))</formula>
    </cfRule>
    <cfRule type="containsText" priority="38" dxfId="105" operator="containsText" stopIfTrue="1" text="QUALIFIED">
      <formula>NOT(ISERROR(SEARCH("QUALIFIED",E22)))</formula>
    </cfRule>
  </conditionalFormatting>
  <conditionalFormatting sqref="E45:E49">
    <cfRule type="cellIs" priority="35" dxfId="102" operator="equal" stopIfTrue="1">
      <formula>"Eligible"</formula>
    </cfRule>
    <cfRule type="cellIs" priority="36" dxfId="103" operator="equal" stopIfTrue="1">
      <formula>"ineligible"</formula>
    </cfRule>
  </conditionalFormatting>
  <conditionalFormatting sqref="E37:E38">
    <cfRule type="containsText" priority="33" dxfId="104" operator="containsText" stopIfTrue="1" text="INELIGIBLE">
      <formula>NOT(ISERROR(SEARCH("INELIGIBLE",E37)))</formula>
    </cfRule>
    <cfRule type="containsText" priority="34" dxfId="105" operator="containsText" stopIfTrue="1" text="QUALIFIED">
      <formula>NOT(ISERROR(SEARCH("QUALIFIED",E37)))</formula>
    </cfRule>
  </conditionalFormatting>
  <conditionalFormatting sqref="E39:E44">
    <cfRule type="containsText" priority="31" dxfId="104" operator="containsText" stopIfTrue="1" text="INELIGIBLE">
      <formula>NOT(ISERROR(SEARCH("INELIGIBLE",E39)))</formula>
    </cfRule>
    <cfRule type="containsText" priority="32" dxfId="105" operator="containsText" stopIfTrue="1" text="QUALIFIED">
      <formula>NOT(ISERROR(SEARCH("QUALIFIED",E39)))</formula>
    </cfRule>
  </conditionalFormatting>
  <conditionalFormatting sqref="E61:E65">
    <cfRule type="cellIs" priority="29" dxfId="102" operator="equal" stopIfTrue="1">
      <formula>"Eligible"</formula>
    </cfRule>
    <cfRule type="cellIs" priority="30" dxfId="103" operator="equal" stopIfTrue="1">
      <formula>"ineligible"</formula>
    </cfRule>
  </conditionalFormatting>
  <conditionalFormatting sqref="E53">
    <cfRule type="containsText" priority="27" dxfId="104" operator="containsText" stopIfTrue="1" text="INELIGIBLE">
      <formula>NOT(ISERROR(SEARCH("INELIGIBLE",E53)))</formula>
    </cfRule>
    <cfRule type="containsText" priority="28" dxfId="105" operator="containsText" stopIfTrue="1" text="QUALIFIED">
      <formula>NOT(ISERROR(SEARCH("QUALIFIED",E53)))</formula>
    </cfRule>
  </conditionalFormatting>
  <conditionalFormatting sqref="E54:E60">
    <cfRule type="containsText" priority="25" dxfId="104" operator="containsText" stopIfTrue="1" text="INELIGIBLE">
      <formula>NOT(ISERROR(SEARCH("INELIGIBLE",E54)))</formula>
    </cfRule>
    <cfRule type="containsText" priority="26" dxfId="105" operator="containsText" stopIfTrue="1" text="QUALIFIED">
      <formula>NOT(ISERROR(SEARCH("QUALIFIED",E54)))</formula>
    </cfRule>
  </conditionalFormatting>
  <conditionalFormatting sqref="E77:E81">
    <cfRule type="cellIs" priority="23" dxfId="102" operator="equal" stopIfTrue="1">
      <formula>"Eligible"</formula>
    </cfRule>
    <cfRule type="cellIs" priority="24" dxfId="103" operator="equal" stopIfTrue="1">
      <formula>"ineligible"</formula>
    </cfRule>
  </conditionalFormatting>
  <conditionalFormatting sqref="E69">
    <cfRule type="containsText" priority="21" dxfId="104" operator="containsText" stopIfTrue="1" text="INELIGIBLE">
      <formula>NOT(ISERROR(SEARCH("INELIGIBLE",E69)))</formula>
    </cfRule>
    <cfRule type="containsText" priority="22" dxfId="105" operator="containsText" stopIfTrue="1" text="QUALIFIED">
      <formula>NOT(ISERROR(SEARCH("QUALIFIED",E69)))</formula>
    </cfRule>
  </conditionalFormatting>
  <conditionalFormatting sqref="E70:E76">
    <cfRule type="containsText" priority="19" dxfId="104" operator="containsText" stopIfTrue="1" text="INELIGIBLE">
      <formula>NOT(ISERROR(SEARCH("INELIGIBLE",E70)))</formula>
    </cfRule>
    <cfRule type="containsText" priority="20" dxfId="105" operator="containsText" stopIfTrue="1" text="QUALIFIED">
      <formula>NOT(ISERROR(SEARCH("QUALIFIED",E70)))</formula>
    </cfRule>
  </conditionalFormatting>
  <conditionalFormatting sqref="E93:E97">
    <cfRule type="cellIs" priority="17" dxfId="102" operator="equal" stopIfTrue="1">
      <formula>"Eligible"</formula>
    </cfRule>
    <cfRule type="cellIs" priority="18" dxfId="103" operator="equal" stopIfTrue="1">
      <formula>"ineligible"</formula>
    </cfRule>
  </conditionalFormatting>
  <conditionalFormatting sqref="E85">
    <cfRule type="containsText" priority="15" dxfId="104" operator="containsText" stopIfTrue="1" text="INELIGIBLE">
      <formula>NOT(ISERROR(SEARCH("INELIGIBLE",E85)))</formula>
    </cfRule>
    <cfRule type="containsText" priority="16" dxfId="105" operator="containsText" stopIfTrue="1" text="QUALIFIED">
      <formula>NOT(ISERROR(SEARCH("QUALIFIED",E85)))</formula>
    </cfRule>
  </conditionalFormatting>
  <conditionalFormatting sqref="E86:E92">
    <cfRule type="containsText" priority="13" dxfId="104" operator="containsText" stopIfTrue="1" text="INELIGIBLE">
      <formula>NOT(ISERROR(SEARCH("INELIGIBLE",E86)))</formula>
    </cfRule>
    <cfRule type="containsText" priority="14" dxfId="105" operator="containsText" stopIfTrue="1" text="QUALIFIED">
      <formula>NOT(ISERROR(SEARCH("QUALIFIED",E86)))</formula>
    </cfRule>
  </conditionalFormatting>
  <conditionalFormatting sqref="E109:E113">
    <cfRule type="cellIs" priority="11" dxfId="102" operator="equal" stopIfTrue="1">
      <formula>"Eligible"</formula>
    </cfRule>
    <cfRule type="cellIs" priority="12" dxfId="103" operator="equal" stopIfTrue="1">
      <formula>"ineligible"</formula>
    </cfRule>
  </conditionalFormatting>
  <conditionalFormatting sqref="E101">
    <cfRule type="containsText" priority="9" dxfId="104" operator="containsText" stopIfTrue="1" text="INELIGIBLE">
      <formula>NOT(ISERROR(SEARCH("INELIGIBLE",E101)))</formula>
    </cfRule>
    <cfRule type="containsText" priority="10" dxfId="105" operator="containsText" stopIfTrue="1" text="QUALIFIED">
      <formula>NOT(ISERROR(SEARCH("QUALIFIED",E101)))</formula>
    </cfRule>
  </conditionalFormatting>
  <conditionalFormatting sqref="E102:E108">
    <cfRule type="containsText" priority="7" dxfId="104" operator="containsText" stopIfTrue="1" text="INELIGIBLE">
      <formula>NOT(ISERROR(SEARCH("INELIGIBLE",E102)))</formula>
    </cfRule>
    <cfRule type="containsText" priority="8" dxfId="105" operator="containsText" stopIfTrue="1" text="QUALIFIED">
      <formula>NOT(ISERROR(SEARCH("QUALIFIED",E102)))</formula>
    </cfRule>
  </conditionalFormatting>
  <conditionalFormatting sqref="E125:E129">
    <cfRule type="cellIs" priority="5" dxfId="102" operator="equal" stopIfTrue="1">
      <formula>"Eligible"</formula>
    </cfRule>
    <cfRule type="cellIs" priority="6" dxfId="103" operator="equal" stopIfTrue="1">
      <formula>"ineligible"</formula>
    </cfRule>
  </conditionalFormatting>
  <conditionalFormatting sqref="E117">
    <cfRule type="containsText" priority="3" dxfId="104" operator="containsText" stopIfTrue="1" text="INELIGIBLE">
      <formula>NOT(ISERROR(SEARCH("INELIGIBLE",E117)))</formula>
    </cfRule>
    <cfRule type="containsText" priority="4" dxfId="105" operator="containsText" stopIfTrue="1" text="QUALIFIED">
      <formula>NOT(ISERROR(SEARCH("QUALIFIED",E117)))</formula>
    </cfRule>
  </conditionalFormatting>
  <conditionalFormatting sqref="E118:E124">
    <cfRule type="containsText" priority="1" dxfId="104" operator="containsText" stopIfTrue="1" text="INELIGIBLE">
      <formula>NOT(ISERROR(SEARCH("INELIGIBLE",E118)))</formula>
    </cfRule>
    <cfRule type="containsText" priority="2" dxfId="105" operator="containsText" stopIfTrue="1" text="QUALIFIED">
      <formula>NOT(ISERROR(SEARCH("QUALIFIED",E118)))</formula>
    </cfRule>
  </conditionalFormatting>
  <printOptions/>
  <pageMargins left="0" right="0" top="0" bottom="0" header="0" footer="0"/>
  <pageSetup fitToHeight="1" fitToWidth="1" horizontalDpi="600" verticalDpi="600" orientation="portrait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FX133"/>
  <sheetViews>
    <sheetView zoomScale="70" zoomScaleNormal="70" zoomScalePageLayoutView="0" workbookViewId="0" topLeftCell="A1">
      <pane xSplit="17" ySplit="3" topLeftCell="EE64" activePane="bottomRight" state="frozen"/>
      <selection pane="topLeft" activeCell="E38" sqref="E38"/>
      <selection pane="topRight" activeCell="E38" sqref="E38"/>
      <selection pane="bottomLeft" activeCell="E38" sqref="E38"/>
      <selection pane="bottomRight" activeCell="A1" sqref="A1:A3"/>
    </sheetView>
  </sheetViews>
  <sheetFormatPr defaultColWidth="9.33203125" defaultRowHeight="11.25"/>
  <cols>
    <col min="1" max="1" width="37.66015625" style="233" customWidth="1"/>
    <col min="2" max="2" width="12.5" style="233" hidden="1" customWidth="1"/>
    <col min="3" max="3" width="11.66015625" style="233" hidden="1" customWidth="1"/>
    <col min="4" max="4" width="15.16015625" style="233" customWidth="1"/>
    <col min="5" max="5" width="16.83203125" style="238" customWidth="1"/>
    <col min="6" max="12" width="7.83203125" style="233" customWidth="1"/>
    <col min="13" max="13" width="7.66015625" style="233" customWidth="1"/>
    <col min="14" max="15" width="7.83203125" style="233" customWidth="1"/>
    <col min="16" max="16" width="12.66015625" style="233" bestFit="1" customWidth="1"/>
    <col min="17" max="17" width="10.83203125" style="233" customWidth="1"/>
    <col min="18" max="26" width="6.5" style="79" customWidth="1"/>
    <col min="27" max="179" width="6.5" style="233" customWidth="1"/>
    <col min="180" max="16384" width="9.33203125" style="233" customWidth="1"/>
  </cols>
  <sheetData>
    <row r="1" spans="1:180" ht="15.75" customHeight="1">
      <c r="A1" s="581" t="s">
        <v>274</v>
      </c>
      <c r="B1" s="79"/>
      <c r="C1" s="79"/>
      <c r="D1" s="79"/>
      <c r="E1" s="230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231" t="s">
        <v>248</v>
      </c>
      <c r="R1" s="232">
        <v>1</v>
      </c>
      <c r="AA1" s="232">
        <v>2</v>
      </c>
      <c r="AB1" s="79"/>
      <c r="AC1" s="79"/>
      <c r="AD1" s="79"/>
      <c r="AE1" s="79"/>
      <c r="AF1" s="79"/>
      <c r="AG1" s="79"/>
      <c r="AH1" s="79"/>
      <c r="AI1" s="79"/>
      <c r="AJ1" s="232">
        <v>3</v>
      </c>
      <c r="AK1" s="79"/>
      <c r="AL1" s="79"/>
      <c r="AM1" s="79"/>
      <c r="AN1" s="79"/>
      <c r="AO1" s="79"/>
      <c r="AP1" s="79"/>
      <c r="AQ1" s="79"/>
      <c r="AR1" s="79"/>
      <c r="AS1" s="232">
        <v>4</v>
      </c>
      <c r="AT1" s="79"/>
      <c r="AU1" s="79"/>
      <c r="AV1" s="79"/>
      <c r="AW1" s="79"/>
      <c r="AX1" s="79"/>
      <c r="AY1" s="79"/>
      <c r="AZ1" s="79"/>
      <c r="BA1" s="79"/>
      <c r="BB1" s="232">
        <v>5</v>
      </c>
      <c r="BC1" s="79"/>
      <c r="BD1" s="79"/>
      <c r="BE1" s="79"/>
      <c r="BF1" s="79"/>
      <c r="BG1" s="79"/>
      <c r="BH1" s="79"/>
      <c r="BI1" s="79"/>
      <c r="BJ1" s="79"/>
      <c r="BK1" s="232">
        <v>6</v>
      </c>
      <c r="BL1" s="79"/>
      <c r="BM1" s="79"/>
      <c r="BN1" s="79"/>
      <c r="BO1" s="79"/>
      <c r="BP1" s="79"/>
      <c r="BQ1" s="79"/>
      <c r="BR1" s="79"/>
      <c r="BS1" s="79"/>
      <c r="BT1" s="232">
        <v>7</v>
      </c>
      <c r="BU1" s="79"/>
      <c r="BV1" s="79"/>
      <c r="BW1" s="79"/>
      <c r="BX1" s="79"/>
      <c r="BY1" s="79"/>
      <c r="BZ1" s="79"/>
      <c r="CA1" s="79"/>
      <c r="CB1" s="79"/>
      <c r="CC1" s="232">
        <v>8</v>
      </c>
      <c r="CD1" s="79"/>
      <c r="CE1" s="79"/>
      <c r="CF1" s="79"/>
      <c r="CG1" s="79"/>
      <c r="CH1" s="79"/>
      <c r="CI1" s="79"/>
      <c r="CJ1" s="79"/>
      <c r="CK1" s="79"/>
      <c r="CL1" s="232">
        <v>9</v>
      </c>
      <c r="CM1" s="79"/>
      <c r="CN1" s="79"/>
      <c r="CO1" s="79"/>
      <c r="CP1" s="79"/>
      <c r="CQ1" s="79"/>
      <c r="CR1" s="79"/>
      <c r="CS1" s="79"/>
      <c r="CT1" s="79"/>
      <c r="CU1" s="232">
        <v>10</v>
      </c>
      <c r="CV1" s="79"/>
      <c r="CW1" s="79"/>
      <c r="CX1" s="79"/>
      <c r="CY1" s="79"/>
      <c r="CZ1" s="79"/>
      <c r="DA1" s="79"/>
      <c r="DB1" s="79"/>
      <c r="DC1" s="79"/>
      <c r="DD1" s="232">
        <v>11</v>
      </c>
      <c r="DE1" s="79"/>
      <c r="DF1" s="79"/>
      <c r="DG1" s="79"/>
      <c r="DH1" s="79"/>
      <c r="DI1" s="79"/>
      <c r="DJ1" s="79"/>
      <c r="DK1" s="79"/>
      <c r="DL1" s="79"/>
      <c r="DM1" s="232">
        <v>12</v>
      </c>
      <c r="DN1" s="79"/>
      <c r="DO1" s="79"/>
      <c r="DP1" s="79"/>
      <c r="DQ1" s="79"/>
      <c r="DR1" s="79"/>
      <c r="DS1" s="79"/>
      <c r="DT1" s="79"/>
      <c r="DU1" s="79"/>
      <c r="DV1" s="232">
        <v>13</v>
      </c>
      <c r="DW1" s="79"/>
      <c r="DX1" s="79"/>
      <c r="DY1" s="79"/>
      <c r="DZ1" s="79"/>
      <c r="EA1" s="79"/>
      <c r="EB1" s="79"/>
      <c r="EC1" s="79"/>
      <c r="ED1" s="79"/>
      <c r="EE1" s="232">
        <v>14</v>
      </c>
      <c r="EF1" s="79"/>
      <c r="EG1" s="79"/>
      <c r="EH1" s="79"/>
      <c r="EI1" s="79"/>
      <c r="EJ1" s="79"/>
      <c r="EK1" s="79"/>
      <c r="EL1" s="79"/>
      <c r="EM1" s="79"/>
      <c r="EN1" s="232">
        <v>15</v>
      </c>
      <c r="EO1" s="79"/>
      <c r="EP1" s="79"/>
      <c r="EQ1" s="79"/>
      <c r="ER1" s="79"/>
      <c r="ES1" s="79"/>
      <c r="ET1" s="79"/>
      <c r="EU1" s="79"/>
      <c r="EV1" s="79"/>
      <c r="EW1" s="232">
        <v>16</v>
      </c>
      <c r="EX1" s="79"/>
      <c r="EY1" s="79"/>
      <c r="EZ1" s="79"/>
      <c r="FA1" s="79"/>
      <c r="FB1" s="79"/>
      <c r="FC1" s="79"/>
      <c r="FD1" s="79"/>
      <c r="FE1" s="79"/>
      <c r="FF1" s="232">
        <v>17</v>
      </c>
      <c r="FG1" s="79"/>
      <c r="FH1" s="79"/>
      <c r="FI1" s="79"/>
      <c r="FJ1" s="79"/>
      <c r="FK1" s="79"/>
      <c r="FL1" s="79"/>
      <c r="FM1" s="79"/>
      <c r="FN1" s="79"/>
      <c r="FO1" s="232">
        <v>18</v>
      </c>
      <c r="FP1" s="79"/>
      <c r="FQ1" s="79"/>
      <c r="FR1" s="79"/>
      <c r="FS1" s="79"/>
      <c r="FT1" s="79"/>
      <c r="FU1" s="79"/>
      <c r="FV1" s="79"/>
      <c r="FW1" s="79"/>
      <c r="FX1" s="296"/>
    </row>
    <row r="2" spans="1:180" ht="15">
      <c r="A2" s="581"/>
      <c r="B2" s="231"/>
      <c r="C2" s="231"/>
      <c r="D2" s="231"/>
      <c r="E2" s="231"/>
      <c r="F2" s="579" t="s">
        <v>249</v>
      </c>
      <c r="G2" s="580"/>
      <c r="H2" s="579" t="s">
        <v>250</v>
      </c>
      <c r="I2" s="580"/>
      <c r="J2" s="579" t="s">
        <v>251</v>
      </c>
      <c r="K2" s="580"/>
      <c r="L2" s="579" t="s">
        <v>252</v>
      </c>
      <c r="M2" s="580"/>
      <c r="N2" s="579" t="s">
        <v>253</v>
      </c>
      <c r="O2" s="580"/>
      <c r="P2" s="234"/>
      <c r="Q2" s="234"/>
      <c r="R2" s="266" t="s">
        <v>207</v>
      </c>
      <c r="S2" s="79" t="s">
        <v>208</v>
      </c>
      <c r="T2" s="268" t="s">
        <v>207</v>
      </c>
      <c r="U2" s="79" t="s">
        <v>208</v>
      </c>
      <c r="V2" s="268" t="s">
        <v>207</v>
      </c>
      <c r="W2" s="79" t="s">
        <v>208</v>
      </c>
      <c r="X2" s="268" t="s">
        <v>207</v>
      </c>
      <c r="Y2" s="79" t="s">
        <v>208</v>
      </c>
      <c r="Z2" s="270"/>
      <c r="AA2" s="266" t="s">
        <v>207</v>
      </c>
      <c r="AB2" s="79" t="s">
        <v>208</v>
      </c>
      <c r="AC2" s="268" t="s">
        <v>207</v>
      </c>
      <c r="AD2" s="79" t="s">
        <v>208</v>
      </c>
      <c r="AE2" s="268" t="s">
        <v>207</v>
      </c>
      <c r="AF2" s="79" t="s">
        <v>208</v>
      </c>
      <c r="AG2" s="268" t="s">
        <v>207</v>
      </c>
      <c r="AH2" s="79" t="s">
        <v>208</v>
      </c>
      <c r="AI2" s="270"/>
      <c r="AJ2" s="266" t="s">
        <v>207</v>
      </c>
      <c r="AK2" s="79" t="s">
        <v>208</v>
      </c>
      <c r="AL2" s="268" t="s">
        <v>207</v>
      </c>
      <c r="AM2" s="79" t="s">
        <v>208</v>
      </c>
      <c r="AN2" s="268" t="s">
        <v>207</v>
      </c>
      <c r="AO2" s="79" t="s">
        <v>208</v>
      </c>
      <c r="AP2" s="268" t="s">
        <v>207</v>
      </c>
      <c r="AQ2" s="79" t="s">
        <v>208</v>
      </c>
      <c r="AR2" s="270"/>
      <c r="AS2" s="266" t="s">
        <v>207</v>
      </c>
      <c r="AT2" s="79" t="s">
        <v>208</v>
      </c>
      <c r="AU2" s="268" t="s">
        <v>207</v>
      </c>
      <c r="AV2" s="79" t="s">
        <v>208</v>
      </c>
      <c r="AW2" s="268" t="s">
        <v>207</v>
      </c>
      <c r="AX2" s="79" t="s">
        <v>208</v>
      </c>
      <c r="AY2" s="268" t="s">
        <v>207</v>
      </c>
      <c r="AZ2" s="79" t="s">
        <v>208</v>
      </c>
      <c r="BA2" s="270"/>
      <c r="BB2" s="266" t="s">
        <v>207</v>
      </c>
      <c r="BC2" s="79" t="s">
        <v>208</v>
      </c>
      <c r="BD2" s="268" t="s">
        <v>207</v>
      </c>
      <c r="BE2" s="79" t="s">
        <v>208</v>
      </c>
      <c r="BF2" s="268" t="s">
        <v>207</v>
      </c>
      <c r="BG2" s="79" t="s">
        <v>208</v>
      </c>
      <c r="BH2" s="268" t="s">
        <v>207</v>
      </c>
      <c r="BI2" s="79" t="s">
        <v>208</v>
      </c>
      <c r="BJ2" s="270"/>
      <c r="BK2" s="266" t="s">
        <v>207</v>
      </c>
      <c r="BL2" s="79" t="s">
        <v>208</v>
      </c>
      <c r="BM2" s="268" t="s">
        <v>207</v>
      </c>
      <c r="BN2" s="79" t="s">
        <v>208</v>
      </c>
      <c r="BO2" s="268" t="s">
        <v>207</v>
      </c>
      <c r="BP2" s="79" t="s">
        <v>208</v>
      </c>
      <c r="BQ2" s="268" t="s">
        <v>207</v>
      </c>
      <c r="BR2" s="79" t="s">
        <v>208</v>
      </c>
      <c r="BS2" s="270"/>
      <c r="BT2" s="266" t="s">
        <v>207</v>
      </c>
      <c r="BU2" s="79" t="s">
        <v>208</v>
      </c>
      <c r="BV2" s="268" t="s">
        <v>207</v>
      </c>
      <c r="BW2" s="79" t="s">
        <v>208</v>
      </c>
      <c r="BX2" s="268" t="s">
        <v>207</v>
      </c>
      <c r="BY2" s="79" t="s">
        <v>208</v>
      </c>
      <c r="BZ2" s="268" t="s">
        <v>207</v>
      </c>
      <c r="CA2" s="79" t="s">
        <v>208</v>
      </c>
      <c r="CB2" s="270"/>
      <c r="CC2" s="266" t="s">
        <v>207</v>
      </c>
      <c r="CD2" s="79" t="s">
        <v>208</v>
      </c>
      <c r="CE2" s="268" t="s">
        <v>207</v>
      </c>
      <c r="CF2" s="79" t="s">
        <v>208</v>
      </c>
      <c r="CG2" s="268" t="s">
        <v>207</v>
      </c>
      <c r="CH2" s="79" t="s">
        <v>208</v>
      </c>
      <c r="CI2" s="268" t="s">
        <v>207</v>
      </c>
      <c r="CJ2" s="79" t="s">
        <v>208</v>
      </c>
      <c r="CK2" s="270"/>
      <c r="CL2" s="266" t="s">
        <v>207</v>
      </c>
      <c r="CM2" s="79" t="s">
        <v>208</v>
      </c>
      <c r="CN2" s="268" t="s">
        <v>207</v>
      </c>
      <c r="CO2" s="79" t="s">
        <v>208</v>
      </c>
      <c r="CP2" s="268" t="s">
        <v>207</v>
      </c>
      <c r="CQ2" s="79" t="s">
        <v>208</v>
      </c>
      <c r="CR2" s="268" t="s">
        <v>207</v>
      </c>
      <c r="CS2" s="79" t="s">
        <v>208</v>
      </c>
      <c r="CT2" s="270"/>
      <c r="CU2" s="266" t="s">
        <v>207</v>
      </c>
      <c r="CV2" s="79" t="s">
        <v>208</v>
      </c>
      <c r="CW2" s="268" t="s">
        <v>207</v>
      </c>
      <c r="CX2" s="79" t="s">
        <v>208</v>
      </c>
      <c r="CY2" s="268" t="s">
        <v>207</v>
      </c>
      <c r="CZ2" s="79" t="s">
        <v>208</v>
      </c>
      <c r="DA2" s="268" t="s">
        <v>207</v>
      </c>
      <c r="DB2" s="79" t="s">
        <v>208</v>
      </c>
      <c r="DC2" s="270"/>
      <c r="DD2" s="266" t="s">
        <v>207</v>
      </c>
      <c r="DE2" s="79" t="s">
        <v>208</v>
      </c>
      <c r="DF2" s="268" t="s">
        <v>207</v>
      </c>
      <c r="DG2" s="79" t="s">
        <v>208</v>
      </c>
      <c r="DH2" s="268" t="s">
        <v>207</v>
      </c>
      <c r="DI2" s="79" t="s">
        <v>208</v>
      </c>
      <c r="DJ2" s="268" t="s">
        <v>207</v>
      </c>
      <c r="DK2" s="79" t="s">
        <v>208</v>
      </c>
      <c r="DL2" s="270"/>
      <c r="DM2" s="266" t="s">
        <v>207</v>
      </c>
      <c r="DN2" s="79" t="s">
        <v>208</v>
      </c>
      <c r="DO2" s="268" t="s">
        <v>207</v>
      </c>
      <c r="DP2" s="79" t="s">
        <v>208</v>
      </c>
      <c r="DQ2" s="268" t="s">
        <v>207</v>
      </c>
      <c r="DR2" s="79" t="s">
        <v>208</v>
      </c>
      <c r="DS2" s="268" t="s">
        <v>207</v>
      </c>
      <c r="DT2" s="79" t="s">
        <v>208</v>
      </c>
      <c r="DU2" s="270"/>
      <c r="DV2" s="266" t="s">
        <v>207</v>
      </c>
      <c r="DW2" s="79" t="s">
        <v>208</v>
      </c>
      <c r="DX2" s="268" t="s">
        <v>207</v>
      </c>
      <c r="DY2" s="79" t="s">
        <v>208</v>
      </c>
      <c r="DZ2" s="268" t="s">
        <v>207</v>
      </c>
      <c r="EA2" s="79" t="s">
        <v>208</v>
      </c>
      <c r="EB2" s="268" t="s">
        <v>207</v>
      </c>
      <c r="EC2" s="79" t="s">
        <v>208</v>
      </c>
      <c r="ED2" s="270"/>
      <c r="EE2" s="266" t="s">
        <v>207</v>
      </c>
      <c r="EF2" s="79" t="s">
        <v>208</v>
      </c>
      <c r="EG2" s="268" t="s">
        <v>207</v>
      </c>
      <c r="EH2" s="79" t="s">
        <v>208</v>
      </c>
      <c r="EI2" s="268" t="s">
        <v>207</v>
      </c>
      <c r="EJ2" s="79" t="s">
        <v>208</v>
      </c>
      <c r="EK2" s="268" t="s">
        <v>207</v>
      </c>
      <c r="EL2" s="79" t="s">
        <v>208</v>
      </c>
      <c r="EM2" s="270"/>
      <c r="EN2" s="266" t="s">
        <v>207</v>
      </c>
      <c r="EO2" s="79" t="s">
        <v>208</v>
      </c>
      <c r="EP2" s="268" t="s">
        <v>207</v>
      </c>
      <c r="EQ2" s="79" t="s">
        <v>208</v>
      </c>
      <c r="ER2" s="268" t="s">
        <v>207</v>
      </c>
      <c r="ES2" s="79" t="s">
        <v>208</v>
      </c>
      <c r="ET2" s="268" t="s">
        <v>207</v>
      </c>
      <c r="EU2" s="79" t="s">
        <v>208</v>
      </c>
      <c r="EV2" s="270"/>
      <c r="EW2" s="266" t="s">
        <v>207</v>
      </c>
      <c r="EX2" s="79" t="s">
        <v>208</v>
      </c>
      <c r="EY2" s="268" t="s">
        <v>207</v>
      </c>
      <c r="EZ2" s="79" t="s">
        <v>208</v>
      </c>
      <c r="FA2" s="268" t="s">
        <v>207</v>
      </c>
      <c r="FB2" s="79" t="s">
        <v>208</v>
      </c>
      <c r="FC2" s="268" t="s">
        <v>207</v>
      </c>
      <c r="FD2" s="79" t="s">
        <v>208</v>
      </c>
      <c r="FE2" s="270"/>
      <c r="FF2" s="266" t="s">
        <v>207</v>
      </c>
      <c r="FG2" s="79" t="s">
        <v>208</v>
      </c>
      <c r="FH2" s="268" t="s">
        <v>207</v>
      </c>
      <c r="FI2" s="79" t="s">
        <v>208</v>
      </c>
      <c r="FJ2" s="268" t="s">
        <v>207</v>
      </c>
      <c r="FK2" s="79" t="s">
        <v>208</v>
      </c>
      <c r="FL2" s="268" t="s">
        <v>207</v>
      </c>
      <c r="FM2" s="79" t="s">
        <v>208</v>
      </c>
      <c r="FN2" s="270"/>
      <c r="FO2" s="266" t="s">
        <v>207</v>
      </c>
      <c r="FP2" s="79" t="s">
        <v>208</v>
      </c>
      <c r="FQ2" s="268" t="s">
        <v>207</v>
      </c>
      <c r="FR2" s="79" t="s">
        <v>208</v>
      </c>
      <c r="FS2" s="268" t="s">
        <v>207</v>
      </c>
      <c r="FT2" s="79" t="s">
        <v>208</v>
      </c>
      <c r="FU2" s="268" t="s">
        <v>207</v>
      </c>
      <c r="FV2" s="79" t="s">
        <v>208</v>
      </c>
      <c r="FW2" s="270"/>
      <c r="FX2" s="296"/>
    </row>
    <row r="3" spans="1:180" s="236" customFormat="1" ht="28.5" customHeight="1" thickBot="1">
      <c r="A3" s="582"/>
      <c r="B3" s="288" t="s">
        <v>321</v>
      </c>
      <c r="C3" s="288" t="s">
        <v>322</v>
      </c>
      <c r="D3" s="288" t="s">
        <v>389</v>
      </c>
      <c r="E3" s="288" t="s">
        <v>390</v>
      </c>
      <c r="F3" s="178" t="s">
        <v>207</v>
      </c>
      <c r="G3" s="178" t="s">
        <v>208</v>
      </c>
      <c r="H3" s="235" t="s">
        <v>207</v>
      </c>
      <c r="I3" s="178" t="s">
        <v>208</v>
      </c>
      <c r="J3" s="235" t="s">
        <v>207</v>
      </c>
      <c r="K3" s="178" t="s">
        <v>208</v>
      </c>
      <c r="L3" s="235" t="s">
        <v>207</v>
      </c>
      <c r="M3" s="178" t="s">
        <v>208</v>
      </c>
      <c r="N3" s="235" t="s">
        <v>207</v>
      </c>
      <c r="O3" s="289" t="s">
        <v>208</v>
      </c>
      <c r="P3" s="241" t="s">
        <v>254</v>
      </c>
      <c r="Q3" s="290" t="s">
        <v>255</v>
      </c>
      <c r="R3" s="266" t="s">
        <v>249</v>
      </c>
      <c r="S3" s="178" t="s">
        <v>249</v>
      </c>
      <c r="T3" s="267" t="s">
        <v>250</v>
      </c>
      <c r="U3" s="178" t="s">
        <v>250</v>
      </c>
      <c r="V3" s="267" t="s">
        <v>251</v>
      </c>
      <c r="W3" s="178" t="s">
        <v>251</v>
      </c>
      <c r="X3" s="267" t="s">
        <v>252</v>
      </c>
      <c r="Y3" s="178" t="s">
        <v>252</v>
      </c>
      <c r="Z3" s="269" t="s">
        <v>256</v>
      </c>
      <c r="AA3" s="266" t="s">
        <v>249</v>
      </c>
      <c r="AB3" s="178" t="s">
        <v>249</v>
      </c>
      <c r="AC3" s="267" t="s">
        <v>250</v>
      </c>
      <c r="AD3" s="178" t="s">
        <v>250</v>
      </c>
      <c r="AE3" s="267" t="s">
        <v>251</v>
      </c>
      <c r="AF3" s="178" t="s">
        <v>251</v>
      </c>
      <c r="AG3" s="267" t="s">
        <v>252</v>
      </c>
      <c r="AH3" s="178" t="s">
        <v>252</v>
      </c>
      <c r="AI3" s="269" t="s">
        <v>256</v>
      </c>
      <c r="AJ3" s="266" t="s">
        <v>249</v>
      </c>
      <c r="AK3" s="178" t="s">
        <v>249</v>
      </c>
      <c r="AL3" s="267" t="s">
        <v>250</v>
      </c>
      <c r="AM3" s="178" t="s">
        <v>250</v>
      </c>
      <c r="AN3" s="267" t="s">
        <v>251</v>
      </c>
      <c r="AO3" s="178" t="s">
        <v>251</v>
      </c>
      <c r="AP3" s="267" t="s">
        <v>252</v>
      </c>
      <c r="AQ3" s="178" t="s">
        <v>252</v>
      </c>
      <c r="AR3" s="269" t="s">
        <v>256</v>
      </c>
      <c r="AS3" s="266" t="s">
        <v>249</v>
      </c>
      <c r="AT3" s="178" t="s">
        <v>249</v>
      </c>
      <c r="AU3" s="267" t="s">
        <v>250</v>
      </c>
      <c r="AV3" s="178" t="s">
        <v>250</v>
      </c>
      <c r="AW3" s="267" t="s">
        <v>251</v>
      </c>
      <c r="AX3" s="178" t="s">
        <v>251</v>
      </c>
      <c r="AY3" s="267" t="s">
        <v>252</v>
      </c>
      <c r="AZ3" s="178" t="s">
        <v>252</v>
      </c>
      <c r="BA3" s="269" t="s">
        <v>256</v>
      </c>
      <c r="BB3" s="266" t="s">
        <v>249</v>
      </c>
      <c r="BC3" s="178" t="s">
        <v>249</v>
      </c>
      <c r="BD3" s="267" t="s">
        <v>250</v>
      </c>
      <c r="BE3" s="178" t="s">
        <v>250</v>
      </c>
      <c r="BF3" s="267" t="s">
        <v>251</v>
      </c>
      <c r="BG3" s="178" t="s">
        <v>251</v>
      </c>
      <c r="BH3" s="267" t="s">
        <v>252</v>
      </c>
      <c r="BI3" s="178" t="s">
        <v>252</v>
      </c>
      <c r="BJ3" s="269" t="s">
        <v>256</v>
      </c>
      <c r="BK3" s="266" t="s">
        <v>249</v>
      </c>
      <c r="BL3" s="178" t="s">
        <v>249</v>
      </c>
      <c r="BM3" s="267" t="s">
        <v>250</v>
      </c>
      <c r="BN3" s="178" t="s">
        <v>250</v>
      </c>
      <c r="BO3" s="267" t="s">
        <v>251</v>
      </c>
      <c r="BP3" s="178" t="s">
        <v>251</v>
      </c>
      <c r="BQ3" s="267" t="s">
        <v>252</v>
      </c>
      <c r="BR3" s="178" t="s">
        <v>252</v>
      </c>
      <c r="BS3" s="269" t="s">
        <v>256</v>
      </c>
      <c r="BT3" s="266" t="s">
        <v>249</v>
      </c>
      <c r="BU3" s="178" t="s">
        <v>249</v>
      </c>
      <c r="BV3" s="267" t="s">
        <v>250</v>
      </c>
      <c r="BW3" s="178" t="s">
        <v>250</v>
      </c>
      <c r="BX3" s="267" t="s">
        <v>251</v>
      </c>
      <c r="BY3" s="178" t="s">
        <v>251</v>
      </c>
      <c r="BZ3" s="267" t="s">
        <v>252</v>
      </c>
      <c r="CA3" s="178" t="s">
        <v>252</v>
      </c>
      <c r="CB3" s="269" t="s">
        <v>256</v>
      </c>
      <c r="CC3" s="266" t="s">
        <v>249</v>
      </c>
      <c r="CD3" s="178" t="s">
        <v>249</v>
      </c>
      <c r="CE3" s="267" t="s">
        <v>250</v>
      </c>
      <c r="CF3" s="178" t="s">
        <v>250</v>
      </c>
      <c r="CG3" s="267" t="s">
        <v>251</v>
      </c>
      <c r="CH3" s="178" t="s">
        <v>251</v>
      </c>
      <c r="CI3" s="267" t="s">
        <v>252</v>
      </c>
      <c r="CJ3" s="178" t="s">
        <v>252</v>
      </c>
      <c r="CK3" s="269" t="s">
        <v>256</v>
      </c>
      <c r="CL3" s="266" t="s">
        <v>249</v>
      </c>
      <c r="CM3" s="178" t="s">
        <v>249</v>
      </c>
      <c r="CN3" s="267" t="s">
        <v>250</v>
      </c>
      <c r="CO3" s="178" t="s">
        <v>250</v>
      </c>
      <c r="CP3" s="267" t="s">
        <v>251</v>
      </c>
      <c r="CQ3" s="178" t="s">
        <v>251</v>
      </c>
      <c r="CR3" s="267" t="s">
        <v>252</v>
      </c>
      <c r="CS3" s="178" t="s">
        <v>252</v>
      </c>
      <c r="CT3" s="269" t="s">
        <v>256</v>
      </c>
      <c r="CU3" s="266" t="s">
        <v>249</v>
      </c>
      <c r="CV3" s="178" t="s">
        <v>249</v>
      </c>
      <c r="CW3" s="267" t="s">
        <v>250</v>
      </c>
      <c r="CX3" s="178" t="s">
        <v>250</v>
      </c>
      <c r="CY3" s="267" t="s">
        <v>251</v>
      </c>
      <c r="CZ3" s="178" t="s">
        <v>251</v>
      </c>
      <c r="DA3" s="267" t="s">
        <v>252</v>
      </c>
      <c r="DB3" s="178" t="s">
        <v>252</v>
      </c>
      <c r="DC3" s="269" t="s">
        <v>256</v>
      </c>
      <c r="DD3" s="266" t="s">
        <v>249</v>
      </c>
      <c r="DE3" s="178" t="s">
        <v>249</v>
      </c>
      <c r="DF3" s="267" t="s">
        <v>250</v>
      </c>
      <c r="DG3" s="178" t="s">
        <v>250</v>
      </c>
      <c r="DH3" s="267" t="s">
        <v>251</v>
      </c>
      <c r="DI3" s="178" t="s">
        <v>251</v>
      </c>
      <c r="DJ3" s="267" t="s">
        <v>252</v>
      </c>
      <c r="DK3" s="178" t="s">
        <v>252</v>
      </c>
      <c r="DL3" s="269" t="s">
        <v>256</v>
      </c>
      <c r="DM3" s="266" t="s">
        <v>249</v>
      </c>
      <c r="DN3" s="178" t="s">
        <v>249</v>
      </c>
      <c r="DO3" s="267" t="s">
        <v>250</v>
      </c>
      <c r="DP3" s="178" t="s">
        <v>250</v>
      </c>
      <c r="DQ3" s="267" t="s">
        <v>251</v>
      </c>
      <c r="DR3" s="178" t="s">
        <v>251</v>
      </c>
      <c r="DS3" s="267" t="s">
        <v>252</v>
      </c>
      <c r="DT3" s="178" t="s">
        <v>252</v>
      </c>
      <c r="DU3" s="269" t="s">
        <v>256</v>
      </c>
      <c r="DV3" s="266" t="s">
        <v>249</v>
      </c>
      <c r="DW3" s="178" t="s">
        <v>249</v>
      </c>
      <c r="DX3" s="267" t="s">
        <v>250</v>
      </c>
      <c r="DY3" s="178" t="s">
        <v>250</v>
      </c>
      <c r="DZ3" s="267" t="s">
        <v>251</v>
      </c>
      <c r="EA3" s="178" t="s">
        <v>251</v>
      </c>
      <c r="EB3" s="267" t="s">
        <v>252</v>
      </c>
      <c r="EC3" s="178" t="s">
        <v>252</v>
      </c>
      <c r="ED3" s="269" t="s">
        <v>256</v>
      </c>
      <c r="EE3" s="266" t="s">
        <v>249</v>
      </c>
      <c r="EF3" s="178" t="s">
        <v>249</v>
      </c>
      <c r="EG3" s="267" t="s">
        <v>250</v>
      </c>
      <c r="EH3" s="178" t="s">
        <v>250</v>
      </c>
      <c r="EI3" s="267" t="s">
        <v>251</v>
      </c>
      <c r="EJ3" s="178" t="s">
        <v>251</v>
      </c>
      <c r="EK3" s="267" t="s">
        <v>252</v>
      </c>
      <c r="EL3" s="178" t="s">
        <v>252</v>
      </c>
      <c r="EM3" s="269" t="s">
        <v>256</v>
      </c>
      <c r="EN3" s="266" t="s">
        <v>249</v>
      </c>
      <c r="EO3" s="178" t="s">
        <v>249</v>
      </c>
      <c r="EP3" s="267" t="s">
        <v>250</v>
      </c>
      <c r="EQ3" s="178" t="s">
        <v>250</v>
      </c>
      <c r="ER3" s="267" t="s">
        <v>251</v>
      </c>
      <c r="ES3" s="178" t="s">
        <v>251</v>
      </c>
      <c r="ET3" s="267" t="s">
        <v>252</v>
      </c>
      <c r="EU3" s="178" t="s">
        <v>252</v>
      </c>
      <c r="EV3" s="269" t="s">
        <v>256</v>
      </c>
      <c r="EW3" s="266" t="s">
        <v>249</v>
      </c>
      <c r="EX3" s="178" t="s">
        <v>249</v>
      </c>
      <c r="EY3" s="267" t="s">
        <v>250</v>
      </c>
      <c r="EZ3" s="178" t="s">
        <v>250</v>
      </c>
      <c r="FA3" s="267" t="s">
        <v>251</v>
      </c>
      <c r="FB3" s="178" t="s">
        <v>251</v>
      </c>
      <c r="FC3" s="267" t="s">
        <v>252</v>
      </c>
      <c r="FD3" s="178" t="s">
        <v>252</v>
      </c>
      <c r="FE3" s="269" t="s">
        <v>256</v>
      </c>
      <c r="FF3" s="266" t="s">
        <v>249</v>
      </c>
      <c r="FG3" s="178" t="s">
        <v>249</v>
      </c>
      <c r="FH3" s="267" t="s">
        <v>250</v>
      </c>
      <c r="FI3" s="178" t="s">
        <v>250</v>
      </c>
      <c r="FJ3" s="267" t="s">
        <v>251</v>
      </c>
      <c r="FK3" s="178" t="s">
        <v>251</v>
      </c>
      <c r="FL3" s="267" t="s">
        <v>252</v>
      </c>
      <c r="FM3" s="178" t="s">
        <v>252</v>
      </c>
      <c r="FN3" s="269" t="s">
        <v>256</v>
      </c>
      <c r="FO3" s="266" t="s">
        <v>249</v>
      </c>
      <c r="FP3" s="178" t="s">
        <v>249</v>
      </c>
      <c r="FQ3" s="267" t="s">
        <v>250</v>
      </c>
      <c r="FR3" s="178" t="s">
        <v>250</v>
      </c>
      <c r="FS3" s="267" t="s">
        <v>251</v>
      </c>
      <c r="FT3" s="178" t="s">
        <v>251</v>
      </c>
      <c r="FU3" s="267" t="s">
        <v>252</v>
      </c>
      <c r="FV3" s="178" t="s">
        <v>252</v>
      </c>
      <c r="FW3" s="269" t="s">
        <v>256</v>
      </c>
      <c r="FX3" s="297"/>
    </row>
    <row r="4" spans="1:179" ht="21" customHeight="1" thickBot="1">
      <c r="A4" s="257" t="s">
        <v>309</v>
      </c>
      <c r="B4" s="291"/>
      <c r="C4" s="292"/>
      <c r="D4" s="320"/>
      <c r="E4" s="293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5"/>
      <c r="R4" s="576"/>
      <c r="S4" s="577"/>
      <c r="T4" s="577"/>
      <c r="U4" s="577"/>
      <c r="V4" s="577"/>
      <c r="W4" s="577"/>
      <c r="X4" s="577"/>
      <c r="Y4" s="577"/>
      <c r="Z4" s="578"/>
      <c r="AA4" s="576"/>
      <c r="AB4" s="577"/>
      <c r="AC4" s="577"/>
      <c r="AD4" s="577"/>
      <c r="AE4" s="577"/>
      <c r="AF4" s="577"/>
      <c r="AG4" s="577"/>
      <c r="AH4" s="577"/>
      <c r="AI4" s="578"/>
      <c r="AJ4" s="576"/>
      <c r="AK4" s="577"/>
      <c r="AL4" s="577"/>
      <c r="AM4" s="577"/>
      <c r="AN4" s="577"/>
      <c r="AO4" s="577"/>
      <c r="AP4" s="577"/>
      <c r="AQ4" s="577"/>
      <c r="AR4" s="578"/>
      <c r="AS4" s="576"/>
      <c r="AT4" s="577"/>
      <c r="AU4" s="577"/>
      <c r="AV4" s="577"/>
      <c r="AW4" s="577"/>
      <c r="AX4" s="577"/>
      <c r="AY4" s="577"/>
      <c r="AZ4" s="577"/>
      <c r="BA4" s="578"/>
      <c r="BB4" s="576"/>
      <c r="BC4" s="577"/>
      <c r="BD4" s="577"/>
      <c r="BE4" s="577"/>
      <c r="BF4" s="577"/>
      <c r="BG4" s="577"/>
      <c r="BH4" s="577"/>
      <c r="BI4" s="577"/>
      <c r="BJ4" s="578"/>
      <c r="BK4" s="576"/>
      <c r="BL4" s="577"/>
      <c r="BM4" s="577"/>
      <c r="BN4" s="577"/>
      <c r="BO4" s="577"/>
      <c r="BP4" s="577"/>
      <c r="BQ4" s="577"/>
      <c r="BR4" s="577"/>
      <c r="BS4" s="578"/>
      <c r="BT4" s="576"/>
      <c r="BU4" s="577"/>
      <c r="BV4" s="577"/>
      <c r="BW4" s="577"/>
      <c r="BX4" s="577"/>
      <c r="BY4" s="577"/>
      <c r="BZ4" s="577"/>
      <c r="CA4" s="577"/>
      <c r="CB4" s="578"/>
      <c r="CC4" s="576"/>
      <c r="CD4" s="577"/>
      <c r="CE4" s="577"/>
      <c r="CF4" s="577"/>
      <c r="CG4" s="577"/>
      <c r="CH4" s="577"/>
      <c r="CI4" s="577"/>
      <c r="CJ4" s="577"/>
      <c r="CK4" s="578"/>
      <c r="CL4" s="576"/>
      <c r="CM4" s="577"/>
      <c r="CN4" s="577"/>
      <c r="CO4" s="577"/>
      <c r="CP4" s="577"/>
      <c r="CQ4" s="577"/>
      <c r="CR4" s="577"/>
      <c r="CS4" s="577"/>
      <c r="CT4" s="578"/>
      <c r="CU4" s="576"/>
      <c r="CV4" s="577"/>
      <c r="CW4" s="577"/>
      <c r="CX4" s="577"/>
      <c r="CY4" s="577"/>
      <c r="CZ4" s="577"/>
      <c r="DA4" s="577"/>
      <c r="DB4" s="577"/>
      <c r="DC4" s="578"/>
      <c r="DD4" s="576"/>
      <c r="DE4" s="577"/>
      <c r="DF4" s="577"/>
      <c r="DG4" s="577"/>
      <c r="DH4" s="577"/>
      <c r="DI4" s="577"/>
      <c r="DJ4" s="577"/>
      <c r="DK4" s="577"/>
      <c r="DL4" s="578"/>
      <c r="DM4" s="576"/>
      <c r="DN4" s="577"/>
      <c r="DO4" s="577"/>
      <c r="DP4" s="577"/>
      <c r="DQ4" s="577"/>
      <c r="DR4" s="577"/>
      <c r="DS4" s="577"/>
      <c r="DT4" s="577"/>
      <c r="DU4" s="578"/>
      <c r="DV4" s="576"/>
      <c r="DW4" s="577"/>
      <c r="DX4" s="577"/>
      <c r="DY4" s="577"/>
      <c r="DZ4" s="577"/>
      <c r="EA4" s="577"/>
      <c r="EB4" s="577"/>
      <c r="EC4" s="577"/>
      <c r="ED4" s="578"/>
      <c r="EE4" s="576"/>
      <c r="EF4" s="577"/>
      <c r="EG4" s="577"/>
      <c r="EH4" s="577"/>
      <c r="EI4" s="577"/>
      <c r="EJ4" s="577"/>
      <c r="EK4" s="577"/>
      <c r="EL4" s="577"/>
      <c r="EM4" s="578"/>
      <c r="EN4" s="576"/>
      <c r="EO4" s="577"/>
      <c r="EP4" s="577"/>
      <c r="EQ4" s="577"/>
      <c r="ER4" s="577"/>
      <c r="ES4" s="577"/>
      <c r="ET4" s="577"/>
      <c r="EU4" s="577"/>
      <c r="EV4" s="578"/>
      <c r="EW4" s="576"/>
      <c r="EX4" s="577"/>
      <c r="EY4" s="577"/>
      <c r="EZ4" s="577"/>
      <c r="FA4" s="577"/>
      <c r="FB4" s="577"/>
      <c r="FC4" s="577"/>
      <c r="FD4" s="577"/>
      <c r="FE4" s="578"/>
      <c r="FF4" s="576"/>
      <c r="FG4" s="577"/>
      <c r="FH4" s="577"/>
      <c r="FI4" s="577"/>
      <c r="FJ4" s="577"/>
      <c r="FK4" s="577"/>
      <c r="FL4" s="577"/>
      <c r="FM4" s="577"/>
      <c r="FN4" s="578"/>
      <c r="FO4" s="576"/>
      <c r="FP4" s="577"/>
      <c r="FQ4" s="577"/>
      <c r="FR4" s="577"/>
      <c r="FS4" s="577"/>
      <c r="FT4" s="577"/>
      <c r="FU4" s="577"/>
      <c r="FV4" s="577"/>
      <c r="FW4" s="578"/>
    </row>
    <row r="5" spans="1:179" ht="15.75">
      <c r="A5" s="256" t="s">
        <v>289</v>
      </c>
      <c r="B5" s="314">
        <f>14*1.5</f>
        <v>21</v>
      </c>
      <c r="C5" s="244">
        <f aca="true" t="shared" si="0" ref="C5:C12">+N5+O5</f>
        <v>29</v>
      </c>
      <c r="D5" s="311">
        <v>0</v>
      </c>
      <c r="E5" s="317" t="str">
        <f aca="true" t="shared" si="1" ref="E5:E11">+IF(D5&lt;=0,"QUALIFIED","INELIGIBLE")</f>
        <v>QUALIFIED</v>
      </c>
      <c r="F5" s="252">
        <f>+R5+AA5+AJ5+AS5+BB5+BK5+BT5+CC5+CL5+CU5+DD5+DM5+DV5+EE5+EN5+EW5+FF5+FO5</f>
        <v>6</v>
      </c>
      <c r="G5" s="252">
        <f aca="true" t="shared" si="2" ref="G5:M16">+S5+AB5+AK5+AT5+BC5+BL5+BU5+CD5+CM5+CV5+DE5+DN5+DW5+EF5+EO5+EX5+FG5+FP5</f>
        <v>2</v>
      </c>
      <c r="H5" s="252">
        <f t="shared" si="2"/>
        <v>3</v>
      </c>
      <c r="I5" s="252">
        <f t="shared" si="2"/>
        <v>3</v>
      </c>
      <c r="J5" s="252">
        <f t="shared" si="2"/>
        <v>5</v>
      </c>
      <c r="K5" s="252">
        <f t="shared" si="2"/>
        <v>3</v>
      </c>
      <c r="L5" s="252">
        <f t="shared" si="2"/>
        <v>5</v>
      </c>
      <c r="M5" s="258">
        <f t="shared" si="2"/>
        <v>2</v>
      </c>
      <c r="N5" s="251">
        <f>+F5+H5+J5+L5</f>
        <v>19</v>
      </c>
      <c r="O5" s="252">
        <f>+G5+I5+K5+M5</f>
        <v>10</v>
      </c>
      <c r="P5" s="261">
        <f>+Z5+AI5+AR5+BA5+BJ5+BS5+CB5+CK5+CT5+DC5+DL5+DU5+ED5+EM5+EV5+FE5+FN5+FW5</f>
        <v>28</v>
      </c>
      <c r="Q5" s="298">
        <f>+SUM(N5*2+P5)/(N5+O5)</f>
        <v>2.2758620689655173</v>
      </c>
      <c r="R5" s="274">
        <v>1</v>
      </c>
      <c r="S5" s="248">
        <v>0</v>
      </c>
      <c r="T5" s="274">
        <v>1</v>
      </c>
      <c r="U5" s="248">
        <v>0</v>
      </c>
      <c r="V5" s="274">
        <v>1</v>
      </c>
      <c r="W5" s="248">
        <v>0</v>
      </c>
      <c r="X5" s="274">
        <v>1</v>
      </c>
      <c r="Y5" s="275">
        <v>0</v>
      </c>
      <c r="Z5" s="281">
        <v>4</v>
      </c>
      <c r="AA5" s="273">
        <v>0</v>
      </c>
      <c r="AB5" s="248">
        <v>0</v>
      </c>
      <c r="AC5" s="274">
        <v>0</v>
      </c>
      <c r="AD5" s="248">
        <v>0</v>
      </c>
      <c r="AE5" s="274">
        <v>1</v>
      </c>
      <c r="AF5" s="248">
        <v>0</v>
      </c>
      <c r="AG5" s="274">
        <v>1</v>
      </c>
      <c r="AH5" s="275">
        <v>0</v>
      </c>
      <c r="AI5" s="281">
        <v>1</v>
      </c>
      <c r="AJ5" s="273">
        <v>1</v>
      </c>
      <c r="AK5" s="248">
        <v>0</v>
      </c>
      <c r="AL5" s="274">
        <v>0</v>
      </c>
      <c r="AM5" s="248">
        <v>0</v>
      </c>
      <c r="AN5" s="274">
        <v>0</v>
      </c>
      <c r="AO5" s="248">
        <v>0</v>
      </c>
      <c r="AP5" s="274">
        <v>0</v>
      </c>
      <c r="AQ5" s="275">
        <v>1</v>
      </c>
      <c r="AR5" s="281">
        <v>1</v>
      </c>
      <c r="AS5" s="273">
        <v>0</v>
      </c>
      <c r="AT5" s="248">
        <v>0</v>
      </c>
      <c r="AU5" s="274">
        <v>0</v>
      </c>
      <c r="AV5" s="248">
        <v>1</v>
      </c>
      <c r="AW5" s="274">
        <v>1</v>
      </c>
      <c r="AX5" s="248">
        <v>0</v>
      </c>
      <c r="AY5" s="274">
        <v>0</v>
      </c>
      <c r="AZ5" s="275">
        <v>0</v>
      </c>
      <c r="BA5" s="281">
        <v>3</v>
      </c>
      <c r="BB5" s="273">
        <v>0</v>
      </c>
      <c r="BC5" s="248">
        <v>1</v>
      </c>
      <c r="BD5" s="274">
        <v>0</v>
      </c>
      <c r="BE5" s="248">
        <v>1</v>
      </c>
      <c r="BF5" s="274">
        <v>1</v>
      </c>
      <c r="BG5" s="248">
        <v>0</v>
      </c>
      <c r="BH5" s="274">
        <v>1</v>
      </c>
      <c r="BI5" s="275">
        <v>0</v>
      </c>
      <c r="BJ5" s="281">
        <v>2</v>
      </c>
      <c r="BK5" s="273"/>
      <c r="BL5" s="248"/>
      <c r="BM5" s="274"/>
      <c r="BN5" s="248"/>
      <c r="BO5" s="274"/>
      <c r="BP5" s="248"/>
      <c r="BQ5" s="274"/>
      <c r="BR5" s="275"/>
      <c r="BS5" s="281"/>
      <c r="BT5" s="273">
        <v>1</v>
      </c>
      <c r="BU5" s="248">
        <v>0</v>
      </c>
      <c r="BV5" s="274">
        <v>1</v>
      </c>
      <c r="BW5" s="248">
        <v>0</v>
      </c>
      <c r="BX5" s="274">
        <v>1</v>
      </c>
      <c r="BY5" s="248">
        <v>0</v>
      </c>
      <c r="BZ5" s="274">
        <v>1</v>
      </c>
      <c r="CA5" s="275">
        <v>0</v>
      </c>
      <c r="CB5" s="281">
        <v>6</v>
      </c>
      <c r="CC5" s="273">
        <v>1</v>
      </c>
      <c r="CD5" s="248">
        <v>0</v>
      </c>
      <c r="CE5" s="274">
        <v>1</v>
      </c>
      <c r="CF5" s="248">
        <v>0</v>
      </c>
      <c r="CG5" s="274">
        <v>0</v>
      </c>
      <c r="CH5" s="248">
        <v>1</v>
      </c>
      <c r="CI5" s="274">
        <v>0</v>
      </c>
      <c r="CJ5" s="275">
        <v>1</v>
      </c>
      <c r="CK5" s="281">
        <v>5</v>
      </c>
      <c r="CL5" s="273">
        <v>0</v>
      </c>
      <c r="CM5" s="248">
        <v>1</v>
      </c>
      <c r="CN5" s="274">
        <v>0</v>
      </c>
      <c r="CO5" s="248">
        <v>0</v>
      </c>
      <c r="CP5" s="274">
        <v>0</v>
      </c>
      <c r="CQ5" s="248">
        <v>1</v>
      </c>
      <c r="CR5" s="274">
        <v>1</v>
      </c>
      <c r="CS5" s="275">
        <v>0</v>
      </c>
      <c r="CT5" s="281">
        <v>2</v>
      </c>
      <c r="CU5" s="273"/>
      <c r="CV5" s="248"/>
      <c r="CW5" s="274"/>
      <c r="CX5" s="248"/>
      <c r="CY5" s="274"/>
      <c r="CZ5" s="248"/>
      <c r="DA5" s="274"/>
      <c r="DB5" s="275"/>
      <c r="DC5" s="281"/>
      <c r="DD5" s="273">
        <v>0</v>
      </c>
      <c r="DE5" s="248">
        <v>0</v>
      </c>
      <c r="DF5" s="274">
        <v>0</v>
      </c>
      <c r="DG5" s="248">
        <v>1</v>
      </c>
      <c r="DH5" s="274">
        <v>0</v>
      </c>
      <c r="DI5" s="248">
        <v>1</v>
      </c>
      <c r="DJ5" s="274">
        <v>0</v>
      </c>
      <c r="DK5" s="275">
        <v>0</v>
      </c>
      <c r="DL5" s="281">
        <v>0</v>
      </c>
      <c r="DM5" s="273">
        <v>1</v>
      </c>
      <c r="DN5" s="248">
        <v>0</v>
      </c>
      <c r="DO5" s="274">
        <v>0</v>
      </c>
      <c r="DP5" s="248">
        <v>0</v>
      </c>
      <c r="DQ5" s="274">
        <v>0</v>
      </c>
      <c r="DR5" s="248">
        <v>0</v>
      </c>
      <c r="DS5" s="274">
        <v>0</v>
      </c>
      <c r="DT5" s="275">
        <v>0</v>
      </c>
      <c r="DU5" s="281">
        <v>3</v>
      </c>
      <c r="DV5" s="273"/>
      <c r="DW5" s="248"/>
      <c r="DX5" s="274"/>
      <c r="DY5" s="248"/>
      <c r="DZ5" s="274"/>
      <c r="EA5" s="248"/>
      <c r="EB5" s="274"/>
      <c r="EC5" s="275"/>
      <c r="ED5" s="281"/>
      <c r="EE5" s="273">
        <v>1</v>
      </c>
      <c r="EF5" s="248">
        <v>0</v>
      </c>
      <c r="EG5" s="274">
        <v>0</v>
      </c>
      <c r="EH5" s="248">
        <v>0</v>
      </c>
      <c r="EI5" s="274">
        <v>0</v>
      </c>
      <c r="EJ5" s="248">
        <v>0</v>
      </c>
      <c r="EK5" s="274">
        <v>0</v>
      </c>
      <c r="EL5" s="275">
        <v>0</v>
      </c>
      <c r="EM5" s="281">
        <v>1</v>
      </c>
      <c r="EN5" s="273"/>
      <c r="EO5" s="248"/>
      <c r="EP5" s="274"/>
      <c r="EQ5" s="248"/>
      <c r="ER5" s="274"/>
      <c r="ES5" s="248"/>
      <c r="ET5" s="274"/>
      <c r="EU5" s="275"/>
      <c r="EV5" s="281"/>
      <c r="EW5" s="273"/>
      <c r="EX5" s="248"/>
      <c r="EY5" s="274"/>
      <c r="EZ5" s="248"/>
      <c r="FA5" s="274"/>
      <c r="FB5" s="248"/>
      <c r="FC5" s="274"/>
      <c r="FD5" s="275"/>
      <c r="FE5" s="281"/>
      <c r="FF5" s="273"/>
      <c r="FG5" s="248"/>
      <c r="FH5" s="274"/>
      <c r="FI5" s="248"/>
      <c r="FJ5" s="274"/>
      <c r="FK5" s="248"/>
      <c r="FL5" s="274"/>
      <c r="FM5" s="275"/>
      <c r="FN5" s="281"/>
      <c r="FO5" s="273"/>
      <c r="FP5" s="248"/>
      <c r="FQ5" s="274"/>
      <c r="FR5" s="248"/>
      <c r="FS5" s="274"/>
      <c r="FT5" s="248"/>
      <c r="FU5" s="274"/>
      <c r="FV5" s="275"/>
      <c r="FW5" s="281"/>
    </row>
    <row r="6" spans="1:179" ht="15.75">
      <c r="A6" s="245" t="s">
        <v>338</v>
      </c>
      <c r="B6" s="315">
        <f aca="true" t="shared" si="3" ref="B6:B11">14*1.5</f>
        <v>21</v>
      </c>
      <c r="C6" s="242">
        <f t="shared" si="0"/>
        <v>23</v>
      </c>
      <c r="D6" s="312">
        <v>0</v>
      </c>
      <c r="E6" s="318" t="str">
        <f t="shared" si="1"/>
        <v>QUALIFIED</v>
      </c>
      <c r="F6" s="250">
        <f aca="true" t="shared" si="4" ref="F6:F16">+R6+AA6+AJ6+AS6+BB6+BK6+BT6+CC6+CL6+CU6+DD6+DM6+DV6+EE6+EN6+EW6+FF6+FO6</f>
        <v>1</v>
      </c>
      <c r="G6" s="250">
        <f t="shared" si="2"/>
        <v>3</v>
      </c>
      <c r="H6" s="250">
        <f t="shared" si="2"/>
        <v>5</v>
      </c>
      <c r="I6" s="250">
        <f t="shared" si="2"/>
        <v>1</v>
      </c>
      <c r="J6" s="250">
        <f t="shared" si="2"/>
        <v>2</v>
      </c>
      <c r="K6" s="250">
        <f t="shared" si="2"/>
        <v>4</v>
      </c>
      <c r="L6" s="250">
        <f t="shared" si="2"/>
        <v>4</v>
      </c>
      <c r="M6" s="259">
        <f t="shared" si="2"/>
        <v>3</v>
      </c>
      <c r="N6" s="253">
        <f aca="true" t="shared" si="5" ref="N6:O16">+F6+H6+J6+L6</f>
        <v>12</v>
      </c>
      <c r="O6" s="250">
        <f t="shared" si="5"/>
        <v>11</v>
      </c>
      <c r="P6" s="262">
        <f aca="true" t="shared" si="6" ref="P6:P12">+Z6+AI6+AR6+BA6+BJ6+BS6+CB6+CK6+CT6+DC6+DL6+DU6+ED6+EM6+EV6+FE6+FN6+FW6</f>
        <v>11</v>
      </c>
      <c r="Q6" s="299">
        <f aca="true" t="shared" si="7" ref="Q6:Q12">+SUM(N6*2+P6)/(N6+O6)</f>
        <v>1.5217391304347827</v>
      </c>
      <c r="R6" s="267"/>
      <c r="S6" s="243"/>
      <c r="T6" s="267"/>
      <c r="U6" s="243"/>
      <c r="V6" s="267"/>
      <c r="W6" s="243"/>
      <c r="X6" s="267"/>
      <c r="Y6" s="277"/>
      <c r="Z6" s="282"/>
      <c r="AA6" s="276"/>
      <c r="AB6" s="243"/>
      <c r="AC6" s="267"/>
      <c r="AD6" s="243"/>
      <c r="AE6" s="267"/>
      <c r="AF6" s="243"/>
      <c r="AG6" s="267"/>
      <c r="AH6" s="277"/>
      <c r="AI6" s="282"/>
      <c r="AJ6" s="276">
        <v>0</v>
      </c>
      <c r="AK6" s="243">
        <v>0</v>
      </c>
      <c r="AL6" s="267">
        <v>0</v>
      </c>
      <c r="AM6" s="243">
        <v>1</v>
      </c>
      <c r="AN6" s="267">
        <v>0</v>
      </c>
      <c r="AO6" s="243">
        <v>1</v>
      </c>
      <c r="AP6" s="267">
        <v>1</v>
      </c>
      <c r="AQ6" s="277">
        <v>0</v>
      </c>
      <c r="AR6" s="282">
        <v>0</v>
      </c>
      <c r="AS6" s="276">
        <v>0</v>
      </c>
      <c r="AT6" s="243">
        <v>1</v>
      </c>
      <c r="AU6" s="267">
        <v>0</v>
      </c>
      <c r="AV6" s="243">
        <v>0</v>
      </c>
      <c r="AW6" s="267">
        <v>1</v>
      </c>
      <c r="AX6" s="243">
        <v>0</v>
      </c>
      <c r="AY6" s="267">
        <v>0</v>
      </c>
      <c r="AZ6" s="277">
        <v>1</v>
      </c>
      <c r="BA6" s="282">
        <v>2</v>
      </c>
      <c r="BB6" s="276">
        <v>0</v>
      </c>
      <c r="BC6" s="243">
        <v>0</v>
      </c>
      <c r="BD6" s="267">
        <v>1</v>
      </c>
      <c r="BE6" s="243">
        <v>0</v>
      </c>
      <c r="BF6" s="267">
        <v>0</v>
      </c>
      <c r="BG6" s="243">
        <v>0</v>
      </c>
      <c r="BH6" s="267">
        <v>1</v>
      </c>
      <c r="BI6" s="277">
        <v>0</v>
      </c>
      <c r="BJ6" s="282">
        <v>1</v>
      </c>
      <c r="BK6" s="276">
        <v>1</v>
      </c>
      <c r="BL6" s="243">
        <v>0</v>
      </c>
      <c r="BM6" s="267">
        <v>1</v>
      </c>
      <c r="BN6" s="243">
        <v>0</v>
      </c>
      <c r="BO6" s="267">
        <v>1</v>
      </c>
      <c r="BP6" s="243">
        <v>0</v>
      </c>
      <c r="BQ6" s="267">
        <v>1</v>
      </c>
      <c r="BR6" s="277">
        <v>0</v>
      </c>
      <c r="BS6" s="282">
        <v>1</v>
      </c>
      <c r="BT6" s="276"/>
      <c r="BU6" s="243"/>
      <c r="BV6" s="267"/>
      <c r="BW6" s="243"/>
      <c r="BX6" s="267"/>
      <c r="BY6" s="243"/>
      <c r="BZ6" s="267"/>
      <c r="CA6" s="277"/>
      <c r="CB6" s="282"/>
      <c r="CC6" s="276"/>
      <c r="CD6" s="243"/>
      <c r="CE6" s="267"/>
      <c r="CF6" s="243"/>
      <c r="CG6" s="267"/>
      <c r="CH6" s="243"/>
      <c r="CI6" s="267"/>
      <c r="CJ6" s="277"/>
      <c r="CK6" s="282"/>
      <c r="CL6" s="276"/>
      <c r="CM6" s="243"/>
      <c r="CN6" s="267"/>
      <c r="CO6" s="243"/>
      <c r="CP6" s="267"/>
      <c r="CQ6" s="243"/>
      <c r="CR6" s="267"/>
      <c r="CS6" s="277"/>
      <c r="CT6" s="282"/>
      <c r="CU6" s="276"/>
      <c r="CV6" s="243"/>
      <c r="CW6" s="267"/>
      <c r="CX6" s="243"/>
      <c r="CY6" s="267"/>
      <c r="CZ6" s="243"/>
      <c r="DA6" s="267"/>
      <c r="DB6" s="277"/>
      <c r="DC6" s="282"/>
      <c r="DD6" s="276"/>
      <c r="DE6" s="243"/>
      <c r="DF6" s="267"/>
      <c r="DG6" s="243"/>
      <c r="DH6" s="267"/>
      <c r="DI6" s="243"/>
      <c r="DJ6" s="267"/>
      <c r="DK6" s="277"/>
      <c r="DL6" s="282"/>
      <c r="DM6" s="276">
        <v>0</v>
      </c>
      <c r="DN6" s="243">
        <v>1</v>
      </c>
      <c r="DO6" s="267">
        <v>1</v>
      </c>
      <c r="DP6" s="243">
        <v>0</v>
      </c>
      <c r="DQ6" s="267">
        <v>0</v>
      </c>
      <c r="DR6" s="243">
        <v>1</v>
      </c>
      <c r="DS6" s="267">
        <v>0</v>
      </c>
      <c r="DT6" s="277">
        <v>1</v>
      </c>
      <c r="DU6" s="282">
        <v>4</v>
      </c>
      <c r="DV6" s="276">
        <v>0</v>
      </c>
      <c r="DW6" s="243">
        <v>1</v>
      </c>
      <c r="DX6" s="267">
        <v>1</v>
      </c>
      <c r="DY6" s="243">
        <v>0</v>
      </c>
      <c r="DZ6" s="267">
        <v>0</v>
      </c>
      <c r="EA6" s="243">
        <v>1</v>
      </c>
      <c r="EB6" s="267">
        <v>0</v>
      </c>
      <c r="EC6" s="277">
        <v>1</v>
      </c>
      <c r="ED6" s="282">
        <v>3</v>
      </c>
      <c r="EE6" s="276">
        <v>0</v>
      </c>
      <c r="EF6" s="243">
        <v>0</v>
      </c>
      <c r="EG6" s="267">
        <v>1</v>
      </c>
      <c r="EH6" s="243">
        <v>0</v>
      </c>
      <c r="EI6" s="267">
        <v>0</v>
      </c>
      <c r="EJ6" s="243">
        <v>1</v>
      </c>
      <c r="EK6" s="267">
        <v>1</v>
      </c>
      <c r="EL6" s="277">
        <v>0</v>
      </c>
      <c r="EM6" s="282">
        <v>0</v>
      </c>
      <c r="EN6" s="276"/>
      <c r="EO6" s="243"/>
      <c r="EP6" s="267"/>
      <c r="EQ6" s="243"/>
      <c r="ER6" s="267"/>
      <c r="ES6" s="243"/>
      <c r="ET6" s="267"/>
      <c r="EU6" s="277"/>
      <c r="EV6" s="282"/>
      <c r="EW6" s="276"/>
      <c r="EX6" s="243"/>
      <c r="EY6" s="267"/>
      <c r="EZ6" s="243"/>
      <c r="FA6" s="267"/>
      <c r="FB6" s="243"/>
      <c r="FC6" s="267"/>
      <c r="FD6" s="277"/>
      <c r="FE6" s="282"/>
      <c r="FF6" s="276"/>
      <c r="FG6" s="243"/>
      <c r="FH6" s="267"/>
      <c r="FI6" s="243"/>
      <c r="FJ6" s="267"/>
      <c r="FK6" s="243"/>
      <c r="FL6" s="267"/>
      <c r="FM6" s="277"/>
      <c r="FN6" s="282"/>
      <c r="FO6" s="276"/>
      <c r="FP6" s="243"/>
      <c r="FQ6" s="267"/>
      <c r="FR6" s="243"/>
      <c r="FS6" s="267"/>
      <c r="FT6" s="243"/>
      <c r="FU6" s="267"/>
      <c r="FV6" s="277"/>
      <c r="FW6" s="282"/>
    </row>
    <row r="7" spans="1:179" ht="15.75">
      <c r="A7" s="245" t="s">
        <v>345</v>
      </c>
      <c r="B7" s="315">
        <f t="shared" si="3"/>
        <v>21</v>
      </c>
      <c r="C7" s="242">
        <f t="shared" si="0"/>
        <v>32</v>
      </c>
      <c r="D7" s="312">
        <v>0</v>
      </c>
      <c r="E7" s="318" t="str">
        <f t="shared" si="1"/>
        <v>QUALIFIED</v>
      </c>
      <c r="F7" s="250">
        <f t="shared" si="4"/>
        <v>2</v>
      </c>
      <c r="G7" s="250">
        <f t="shared" si="2"/>
        <v>3</v>
      </c>
      <c r="H7" s="250">
        <f t="shared" si="2"/>
        <v>4</v>
      </c>
      <c r="I7" s="250">
        <f t="shared" si="2"/>
        <v>6</v>
      </c>
      <c r="J7" s="250">
        <f t="shared" si="2"/>
        <v>4</v>
      </c>
      <c r="K7" s="250">
        <f t="shared" si="2"/>
        <v>3</v>
      </c>
      <c r="L7" s="250">
        <f t="shared" si="2"/>
        <v>6</v>
      </c>
      <c r="M7" s="259">
        <f t="shared" si="2"/>
        <v>4</v>
      </c>
      <c r="N7" s="253">
        <f t="shared" si="5"/>
        <v>16</v>
      </c>
      <c r="O7" s="250">
        <f t="shared" si="5"/>
        <v>16</v>
      </c>
      <c r="P7" s="262">
        <f t="shared" si="6"/>
        <v>12</v>
      </c>
      <c r="Q7" s="299">
        <f t="shared" si="7"/>
        <v>1.375</v>
      </c>
      <c r="R7" s="267">
        <v>1</v>
      </c>
      <c r="S7" s="243">
        <v>0</v>
      </c>
      <c r="T7" s="267">
        <v>1</v>
      </c>
      <c r="U7" s="243">
        <v>0</v>
      </c>
      <c r="V7" s="267">
        <v>1</v>
      </c>
      <c r="W7" s="243">
        <v>0</v>
      </c>
      <c r="X7" s="267">
        <v>1</v>
      </c>
      <c r="Y7" s="277">
        <v>0</v>
      </c>
      <c r="Z7" s="282">
        <v>6</v>
      </c>
      <c r="AA7" s="276">
        <v>1</v>
      </c>
      <c r="AB7" s="243">
        <v>0</v>
      </c>
      <c r="AC7" s="267">
        <v>0</v>
      </c>
      <c r="AD7" s="243">
        <v>1</v>
      </c>
      <c r="AE7" s="267">
        <v>0</v>
      </c>
      <c r="AF7" s="243">
        <v>1</v>
      </c>
      <c r="AG7" s="267">
        <v>0</v>
      </c>
      <c r="AH7" s="277">
        <v>1</v>
      </c>
      <c r="AI7" s="282">
        <v>0</v>
      </c>
      <c r="AJ7" s="276">
        <v>0</v>
      </c>
      <c r="AK7" s="243">
        <v>0</v>
      </c>
      <c r="AL7" s="267">
        <v>0</v>
      </c>
      <c r="AM7" s="243">
        <v>1</v>
      </c>
      <c r="AN7" s="267">
        <v>1</v>
      </c>
      <c r="AO7" s="243">
        <v>0</v>
      </c>
      <c r="AP7" s="267">
        <v>0</v>
      </c>
      <c r="AQ7" s="277">
        <v>0</v>
      </c>
      <c r="AR7" s="282">
        <v>0</v>
      </c>
      <c r="AS7" s="276">
        <v>0</v>
      </c>
      <c r="AT7" s="243">
        <v>1</v>
      </c>
      <c r="AU7" s="267">
        <v>1</v>
      </c>
      <c r="AV7" s="243">
        <v>0</v>
      </c>
      <c r="AW7" s="267">
        <v>0</v>
      </c>
      <c r="AX7" s="243">
        <v>0</v>
      </c>
      <c r="AY7" s="267">
        <v>1</v>
      </c>
      <c r="AZ7" s="277">
        <v>0</v>
      </c>
      <c r="BA7" s="282">
        <v>4</v>
      </c>
      <c r="BB7" s="276"/>
      <c r="BC7" s="243"/>
      <c r="BD7" s="267"/>
      <c r="BE7" s="243"/>
      <c r="BF7" s="267"/>
      <c r="BG7" s="243"/>
      <c r="BH7" s="267"/>
      <c r="BI7" s="277"/>
      <c r="BJ7" s="282"/>
      <c r="BK7" s="276">
        <v>0</v>
      </c>
      <c r="BL7" s="243">
        <v>0</v>
      </c>
      <c r="BM7" s="267">
        <v>1</v>
      </c>
      <c r="BN7" s="243">
        <v>0</v>
      </c>
      <c r="BO7" s="267">
        <v>0</v>
      </c>
      <c r="BP7" s="243">
        <v>0</v>
      </c>
      <c r="BQ7" s="267">
        <v>1</v>
      </c>
      <c r="BR7" s="277">
        <v>0</v>
      </c>
      <c r="BS7" s="282">
        <v>0</v>
      </c>
      <c r="BT7" s="276"/>
      <c r="BU7" s="243"/>
      <c r="BV7" s="267"/>
      <c r="BW7" s="243"/>
      <c r="BX7" s="267"/>
      <c r="BY7" s="243"/>
      <c r="BZ7" s="267"/>
      <c r="CA7" s="277"/>
      <c r="CB7" s="282"/>
      <c r="CC7" s="276">
        <v>0</v>
      </c>
      <c r="CD7" s="243">
        <v>1</v>
      </c>
      <c r="CE7" s="267">
        <v>0</v>
      </c>
      <c r="CF7" s="243">
        <v>1</v>
      </c>
      <c r="CG7" s="267">
        <v>1</v>
      </c>
      <c r="CH7" s="243">
        <v>0</v>
      </c>
      <c r="CI7" s="267">
        <v>1</v>
      </c>
      <c r="CJ7" s="277">
        <v>0</v>
      </c>
      <c r="CK7" s="282">
        <v>0</v>
      </c>
      <c r="CL7" s="276">
        <v>0</v>
      </c>
      <c r="CM7" s="243">
        <v>0</v>
      </c>
      <c r="CN7" s="267">
        <v>0</v>
      </c>
      <c r="CO7" s="243">
        <v>1</v>
      </c>
      <c r="CP7" s="267">
        <v>1</v>
      </c>
      <c r="CQ7" s="243">
        <v>0</v>
      </c>
      <c r="CR7" s="267">
        <v>1</v>
      </c>
      <c r="CS7" s="277">
        <v>0</v>
      </c>
      <c r="CT7" s="282">
        <v>0</v>
      </c>
      <c r="CU7" s="276"/>
      <c r="CV7" s="243"/>
      <c r="CW7" s="267"/>
      <c r="CX7" s="243"/>
      <c r="CY7" s="267"/>
      <c r="CZ7" s="243"/>
      <c r="DA7" s="267"/>
      <c r="DB7" s="277"/>
      <c r="DC7" s="282"/>
      <c r="DD7" s="276">
        <v>0</v>
      </c>
      <c r="DE7" s="243">
        <v>1</v>
      </c>
      <c r="DF7" s="267">
        <v>0</v>
      </c>
      <c r="DG7" s="243">
        <v>1</v>
      </c>
      <c r="DH7" s="267">
        <v>0</v>
      </c>
      <c r="DI7" s="243">
        <v>0</v>
      </c>
      <c r="DJ7" s="267">
        <v>0</v>
      </c>
      <c r="DK7" s="277">
        <v>1</v>
      </c>
      <c r="DL7" s="282">
        <v>1</v>
      </c>
      <c r="DM7" s="276">
        <v>0</v>
      </c>
      <c r="DN7" s="243">
        <v>0</v>
      </c>
      <c r="DO7" s="267">
        <v>0</v>
      </c>
      <c r="DP7" s="243">
        <v>1</v>
      </c>
      <c r="DQ7" s="267">
        <v>0</v>
      </c>
      <c r="DR7" s="243">
        <v>1</v>
      </c>
      <c r="DS7" s="267">
        <v>0</v>
      </c>
      <c r="DT7" s="277">
        <v>1</v>
      </c>
      <c r="DU7" s="282">
        <v>0</v>
      </c>
      <c r="DV7" s="276">
        <v>0</v>
      </c>
      <c r="DW7" s="243">
        <v>0</v>
      </c>
      <c r="DX7" s="267">
        <v>0</v>
      </c>
      <c r="DY7" s="243">
        <v>0</v>
      </c>
      <c r="DZ7" s="267">
        <v>0</v>
      </c>
      <c r="EA7" s="243">
        <v>0</v>
      </c>
      <c r="EB7" s="267">
        <v>0</v>
      </c>
      <c r="EC7" s="277">
        <v>1</v>
      </c>
      <c r="ED7" s="282">
        <v>0</v>
      </c>
      <c r="EE7" s="276">
        <v>0</v>
      </c>
      <c r="EF7" s="243">
        <v>0</v>
      </c>
      <c r="EG7" s="267">
        <v>1</v>
      </c>
      <c r="EH7" s="243">
        <v>0</v>
      </c>
      <c r="EI7" s="267">
        <v>0</v>
      </c>
      <c r="EJ7" s="243">
        <v>1</v>
      </c>
      <c r="EK7" s="267">
        <v>1</v>
      </c>
      <c r="EL7" s="277">
        <v>0</v>
      </c>
      <c r="EM7" s="282">
        <v>1</v>
      </c>
      <c r="EN7" s="276"/>
      <c r="EO7" s="243"/>
      <c r="EP7" s="267"/>
      <c r="EQ7" s="243"/>
      <c r="ER7" s="267"/>
      <c r="ES7" s="243"/>
      <c r="ET7" s="267"/>
      <c r="EU7" s="277"/>
      <c r="EV7" s="282"/>
      <c r="EW7" s="276"/>
      <c r="EX7" s="243"/>
      <c r="EY7" s="267"/>
      <c r="EZ7" s="243"/>
      <c r="FA7" s="267"/>
      <c r="FB7" s="243"/>
      <c r="FC7" s="267"/>
      <c r="FD7" s="277"/>
      <c r="FE7" s="282"/>
      <c r="FF7" s="276"/>
      <c r="FG7" s="243"/>
      <c r="FH7" s="267"/>
      <c r="FI7" s="243"/>
      <c r="FJ7" s="267"/>
      <c r="FK7" s="243"/>
      <c r="FL7" s="267"/>
      <c r="FM7" s="277"/>
      <c r="FN7" s="282"/>
      <c r="FO7" s="276"/>
      <c r="FP7" s="243"/>
      <c r="FQ7" s="267"/>
      <c r="FR7" s="243"/>
      <c r="FS7" s="267"/>
      <c r="FT7" s="243"/>
      <c r="FU7" s="267"/>
      <c r="FV7" s="277"/>
      <c r="FW7" s="282"/>
    </row>
    <row r="8" spans="1:179" ht="15.75">
      <c r="A8" s="245" t="s">
        <v>346</v>
      </c>
      <c r="B8" s="315">
        <f t="shared" si="3"/>
        <v>21</v>
      </c>
      <c r="C8" s="242">
        <f t="shared" si="0"/>
        <v>26</v>
      </c>
      <c r="D8" s="312">
        <v>0</v>
      </c>
      <c r="E8" s="318" t="str">
        <f t="shared" si="1"/>
        <v>QUALIFIED</v>
      </c>
      <c r="F8" s="250">
        <f t="shared" si="4"/>
        <v>4</v>
      </c>
      <c r="G8" s="250">
        <f t="shared" si="2"/>
        <v>6</v>
      </c>
      <c r="H8" s="250">
        <f t="shared" si="2"/>
        <v>1</v>
      </c>
      <c r="I8" s="250">
        <f t="shared" si="2"/>
        <v>3</v>
      </c>
      <c r="J8" s="250">
        <f t="shared" si="2"/>
        <v>2</v>
      </c>
      <c r="K8" s="250">
        <f t="shared" si="2"/>
        <v>6</v>
      </c>
      <c r="L8" s="250">
        <f t="shared" si="2"/>
        <v>1</v>
      </c>
      <c r="M8" s="259">
        <f t="shared" si="2"/>
        <v>3</v>
      </c>
      <c r="N8" s="253">
        <f t="shared" si="5"/>
        <v>8</v>
      </c>
      <c r="O8" s="250">
        <f t="shared" si="5"/>
        <v>18</v>
      </c>
      <c r="P8" s="262">
        <f t="shared" si="6"/>
        <v>6</v>
      </c>
      <c r="Q8" s="299">
        <f t="shared" si="7"/>
        <v>0.8461538461538461</v>
      </c>
      <c r="R8" s="267"/>
      <c r="S8" s="243"/>
      <c r="T8" s="267"/>
      <c r="U8" s="243"/>
      <c r="V8" s="267"/>
      <c r="W8" s="243"/>
      <c r="X8" s="267"/>
      <c r="Y8" s="277"/>
      <c r="Z8" s="282"/>
      <c r="AA8" s="276"/>
      <c r="AB8" s="243"/>
      <c r="AC8" s="267"/>
      <c r="AD8" s="243"/>
      <c r="AE8" s="267"/>
      <c r="AF8" s="243"/>
      <c r="AG8" s="267"/>
      <c r="AH8" s="277"/>
      <c r="AI8" s="282"/>
      <c r="AJ8" s="276">
        <v>0</v>
      </c>
      <c r="AK8" s="243">
        <v>1</v>
      </c>
      <c r="AL8" s="267">
        <v>0</v>
      </c>
      <c r="AM8" s="243">
        <v>0</v>
      </c>
      <c r="AN8" s="267">
        <v>0</v>
      </c>
      <c r="AO8" s="243">
        <v>1</v>
      </c>
      <c r="AP8" s="267">
        <v>0</v>
      </c>
      <c r="AQ8" s="277">
        <v>0</v>
      </c>
      <c r="AR8" s="282">
        <v>0</v>
      </c>
      <c r="AS8" s="276"/>
      <c r="AT8" s="243"/>
      <c r="AU8" s="267"/>
      <c r="AV8" s="243"/>
      <c r="AW8" s="267"/>
      <c r="AX8" s="243"/>
      <c r="AY8" s="267"/>
      <c r="AZ8" s="277"/>
      <c r="BA8" s="282"/>
      <c r="BB8" s="276">
        <v>0</v>
      </c>
      <c r="BC8" s="243">
        <v>1</v>
      </c>
      <c r="BD8" s="267">
        <v>0</v>
      </c>
      <c r="BE8" s="243">
        <v>0</v>
      </c>
      <c r="BF8" s="267">
        <v>0</v>
      </c>
      <c r="BG8" s="243">
        <v>1</v>
      </c>
      <c r="BH8" s="267">
        <v>0</v>
      </c>
      <c r="BI8" s="277">
        <v>0</v>
      </c>
      <c r="BJ8" s="282">
        <v>0</v>
      </c>
      <c r="BK8" s="276">
        <v>1</v>
      </c>
      <c r="BL8" s="243">
        <v>0</v>
      </c>
      <c r="BM8" s="267">
        <v>0</v>
      </c>
      <c r="BN8" s="243">
        <v>0</v>
      </c>
      <c r="BO8" s="267">
        <v>1</v>
      </c>
      <c r="BP8" s="243">
        <v>0</v>
      </c>
      <c r="BQ8" s="267">
        <v>0</v>
      </c>
      <c r="BR8" s="277">
        <v>0</v>
      </c>
      <c r="BS8" s="282">
        <v>1</v>
      </c>
      <c r="BT8" s="276">
        <v>1</v>
      </c>
      <c r="BU8" s="243">
        <v>0</v>
      </c>
      <c r="BV8" s="267">
        <v>0</v>
      </c>
      <c r="BW8" s="243">
        <v>1</v>
      </c>
      <c r="BX8" s="267">
        <v>1</v>
      </c>
      <c r="BY8" s="243">
        <v>0</v>
      </c>
      <c r="BZ8" s="267">
        <v>1</v>
      </c>
      <c r="CA8" s="277">
        <v>0</v>
      </c>
      <c r="CB8" s="282">
        <v>4</v>
      </c>
      <c r="CC8" s="276">
        <v>1</v>
      </c>
      <c r="CD8" s="243">
        <v>0</v>
      </c>
      <c r="CE8" s="267">
        <v>0</v>
      </c>
      <c r="CF8" s="243">
        <v>1</v>
      </c>
      <c r="CG8" s="267">
        <v>0</v>
      </c>
      <c r="CH8" s="243">
        <v>0</v>
      </c>
      <c r="CI8" s="267">
        <v>0</v>
      </c>
      <c r="CJ8" s="277">
        <v>1</v>
      </c>
      <c r="CK8" s="282">
        <v>0</v>
      </c>
      <c r="CL8" s="276">
        <v>0</v>
      </c>
      <c r="CM8" s="243">
        <v>1</v>
      </c>
      <c r="CN8" s="267">
        <v>1</v>
      </c>
      <c r="CO8" s="243">
        <v>0</v>
      </c>
      <c r="CP8" s="267">
        <v>0</v>
      </c>
      <c r="CQ8" s="243">
        <v>0</v>
      </c>
      <c r="CR8" s="267">
        <v>0</v>
      </c>
      <c r="CS8" s="277">
        <v>0</v>
      </c>
      <c r="CT8" s="282">
        <v>0</v>
      </c>
      <c r="CU8" s="276"/>
      <c r="CV8" s="243"/>
      <c r="CW8" s="267"/>
      <c r="CX8" s="243"/>
      <c r="CY8" s="267"/>
      <c r="CZ8" s="243"/>
      <c r="DA8" s="267"/>
      <c r="DB8" s="277"/>
      <c r="DC8" s="282"/>
      <c r="DD8" s="276">
        <v>0</v>
      </c>
      <c r="DE8" s="243">
        <v>1</v>
      </c>
      <c r="DF8" s="267">
        <v>0</v>
      </c>
      <c r="DG8" s="243">
        <v>0</v>
      </c>
      <c r="DH8" s="267">
        <v>0</v>
      </c>
      <c r="DI8" s="243">
        <v>1</v>
      </c>
      <c r="DJ8" s="267">
        <v>0</v>
      </c>
      <c r="DK8" s="277">
        <v>1</v>
      </c>
      <c r="DL8" s="282">
        <v>0</v>
      </c>
      <c r="DM8" s="276">
        <v>0</v>
      </c>
      <c r="DN8" s="243">
        <v>1</v>
      </c>
      <c r="DO8" s="267">
        <v>0</v>
      </c>
      <c r="DP8" s="243">
        <v>0</v>
      </c>
      <c r="DQ8" s="267">
        <v>0</v>
      </c>
      <c r="DR8" s="243">
        <v>1</v>
      </c>
      <c r="DS8" s="267">
        <v>0</v>
      </c>
      <c r="DT8" s="277">
        <v>1</v>
      </c>
      <c r="DU8" s="282">
        <v>0</v>
      </c>
      <c r="DV8" s="276">
        <v>0</v>
      </c>
      <c r="DW8" s="243">
        <v>1</v>
      </c>
      <c r="DX8" s="267">
        <v>0</v>
      </c>
      <c r="DY8" s="243">
        <v>1</v>
      </c>
      <c r="DZ8" s="267">
        <v>0</v>
      </c>
      <c r="EA8" s="243">
        <v>1</v>
      </c>
      <c r="EB8" s="267">
        <v>0</v>
      </c>
      <c r="EC8" s="277">
        <v>0</v>
      </c>
      <c r="ED8" s="282">
        <v>1</v>
      </c>
      <c r="EE8" s="276">
        <v>1</v>
      </c>
      <c r="EF8" s="243">
        <v>0</v>
      </c>
      <c r="EG8" s="267">
        <v>0</v>
      </c>
      <c r="EH8" s="243">
        <v>0</v>
      </c>
      <c r="EI8" s="267">
        <v>0</v>
      </c>
      <c r="EJ8" s="243">
        <v>1</v>
      </c>
      <c r="EK8" s="267">
        <v>0</v>
      </c>
      <c r="EL8" s="277">
        <v>0</v>
      </c>
      <c r="EM8" s="282">
        <v>0</v>
      </c>
      <c r="EN8" s="276"/>
      <c r="EO8" s="243"/>
      <c r="EP8" s="267"/>
      <c r="EQ8" s="243"/>
      <c r="ER8" s="267"/>
      <c r="ES8" s="243"/>
      <c r="ET8" s="267"/>
      <c r="EU8" s="277"/>
      <c r="EV8" s="282"/>
      <c r="EW8" s="276"/>
      <c r="EX8" s="243"/>
      <c r="EY8" s="267"/>
      <c r="EZ8" s="243"/>
      <c r="FA8" s="267"/>
      <c r="FB8" s="243"/>
      <c r="FC8" s="267"/>
      <c r="FD8" s="277"/>
      <c r="FE8" s="282"/>
      <c r="FF8" s="276"/>
      <c r="FG8" s="243"/>
      <c r="FH8" s="267"/>
      <c r="FI8" s="243"/>
      <c r="FJ8" s="267"/>
      <c r="FK8" s="243"/>
      <c r="FL8" s="267"/>
      <c r="FM8" s="277"/>
      <c r="FN8" s="282"/>
      <c r="FO8" s="276"/>
      <c r="FP8" s="243"/>
      <c r="FQ8" s="267"/>
      <c r="FR8" s="243"/>
      <c r="FS8" s="267"/>
      <c r="FT8" s="243"/>
      <c r="FU8" s="267"/>
      <c r="FV8" s="277"/>
      <c r="FW8" s="282"/>
    </row>
    <row r="9" spans="1:179" ht="15.75">
      <c r="A9" s="245" t="s">
        <v>276</v>
      </c>
      <c r="B9" s="315">
        <f t="shared" si="3"/>
        <v>21</v>
      </c>
      <c r="C9" s="242">
        <f t="shared" si="0"/>
        <v>38</v>
      </c>
      <c r="D9" s="312">
        <v>0</v>
      </c>
      <c r="E9" s="318" t="str">
        <f t="shared" si="1"/>
        <v>QUALIFIED</v>
      </c>
      <c r="F9" s="250">
        <f t="shared" si="4"/>
        <v>6</v>
      </c>
      <c r="G9" s="250">
        <f t="shared" si="2"/>
        <v>5</v>
      </c>
      <c r="H9" s="250">
        <f t="shared" si="2"/>
        <v>6</v>
      </c>
      <c r="I9" s="250">
        <f t="shared" si="2"/>
        <v>4</v>
      </c>
      <c r="J9" s="250">
        <f t="shared" si="2"/>
        <v>5</v>
      </c>
      <c r="K9" s="250">
        <f t="shared" si="2"/>
        <v>3</v>
      </c>
      <c r="L9" s="250">
        <f t="shared" si="2"/>
        <v>8</v>
      </c>
      <c r="M9" s="259">
        <f t="shared" si="2"/>
        <v>1</v>
      </c>
      <c r="N9" s="253">
        <f t="shared" si="5"/>
        <v>25</v>
      </c>
      <c r="O9" s="250">
        <f t="shared" si="5"/>
        <v>13</v>
      </c>
      <c r="P9" s="262">
        <f t="shared" si="6"/>
        <v>31</v>
      </c>
      <c r="Q9" s="299">
        <f t="shared" si="7"/>
        <v>2.1315789473684212</v>
      </c>
      <c r="R9" s="267">
        <v>0</v>
      </c>
      <c r="S9" s="243">
        <v>1</v>
      </c>
      <c r="T9" s="267">
        <v>1</v>
      </c>
      <c r="U9" s="243">
        <v>0</v>
      </c>
      <c r="V9" s="267">
        <v>1</v>
      </c>
      <c r="W9" s="243">
        <v>0</v>
      </c>
      <c r="X9" s="267">
        <v>1</v>
      </c>
      <c r="Y9" s="277">
        <v>0</v>
      </c>
      <c r="Z9" s="282">
        <v>1</v>
      </c>
      <c r="AA9" s="276">
        <v>0</v>
      </c>
      <c r="AB9" s="243">
        <v>1</v>
      </c>
      <c r="AC9" s="267">
        <v>0</v>
      </c>
      <c r="AD9" s="243">
        <v>1</v>
      </c>
      <c r="AE9" s="267">
        <v>1</v>
      </c>
      <c r="AF9" s="243">
        <v>0</v>
      </c>
      <c r="AG9" s="267">
        <v>1</v>
      </c>
      <c r="AH9" s="277">
        <v>0</v>
      </c>
      <c r="AI9" s="282">
        <v>2</v>
      </c>
      <c r="AJ9" s="276">
        <v>0</v>
      </c>
      <c r="AK9" s="243">
        <v>1</v>
      </c>
      <c r="AL9" s="267">
        <v>0</v>
      </c>
      <c r="AM9" s="243">
        <v>1</v>
      </c>
      <c r="AN9" s="267">
        <v>0</v>
      </c>
      <c r="AO9" s="243">
        <v>0</v>
      </c>
      <c r="AP9" s="267">
        <v>1</v>
      </c>
      <c r="AQ9" s="277">
        <v>0</v>
      </c>
      <c r="AR9" s="282">
        <v>0</v>
      </c>
      <c r="AS9" s="276">
        <v>1</v>
      </c>
      <c r="AT9" s="243">
        <v>0</v>
      </c>
      <c r="AU9" s="267">
        <v>1</v>
      </c>
      <c r="AV9" s="243">
        <v>0</v>
      </c>
      <c r="AW9" s="267">
        <v>1</v>
      </c>
      <c r="AX9" s="243">
        <v>0</v>
      </c>
      <c r="AY9" s="267">
        <v>0</v>
      </c>
      <c r="AZ9" s="277">
        <v>0</v>
      </c>
      <c r="BA9" s="282">
        <v>3</v>
      </c>
      <c r="BB9" s="276">
        <v>1</v>
      </c>
      <c r="BC9" s="243">
        <v>0</v>
      </c>
      <c r="BD9" s="267">
        <v>1</v>
      </c>
      <c r="BE9" s="243">
        <v>0</v>
      </c>
      <c r="BF9" s="267">
        <v>0</v>
      </c>
      <c r="BG9" s="243">
        <v>1</v>
      </c>
      <c r="BH9" s="267">
        <v>1</v>
      </c>
      <c r="BI9" s="277">
        <v>0</v>
      </c>
      <c r="BJ9" s="282">
        <v>9</v>
      </c>
      <c r="BK9" s="276">
        <v>1</v>
      </c>
      <c r="BL9" s="243">
        <v>0</v>
      </c>
      <c r="BM9" s="267">
        <v>0</v>
      </c>
      <c r="BN9" s="243">
        <v>1</v>
      </c>
      <c r="BO9" s="267">
        <v>0</v>
      </c>
      <c r="BP9" s="243">
        <v>1</v>
      </c>
      <c r="BQ9" s="267">
        <v>1</v>
      </c>
      <c r="BR9" s="277">
        <v>0</v>
      </c>
      <c r="BS9" s="282">
        <v>5</v>
      </c>
      <c r="BT9" s="276">
        <v>0</v>
      </c>
      <c r="BU9" s="243">
        <v>1</v>
      </c>
      <c r="BV9" s="267">
        <v>1</v>
      </c>
      <c r="BW9" s="243">
        <v>0</v>
      </c>
      <c r="BX9" s="267">
        <v>1</v>
      </c>
      <c r="BY9" s="243">
        <v>0</v>
      </c>
      <c r="BZ9" s="267">
        <v>1</v>
      </c>
      <c r="CA9" s="277">
        <v>0</v>
      </c>
      <c r="CB9" s="282">
        <v>2</v>
      </c>
      <c r="CC9" s="276"/>
      <c r="CD9" s="243"/>
      <c r="CE9" s="267"/>
      <c r="CF9" s="243"/>
      <c r="CG9" s="267"/>
      <c r="CH9" s="243"/>
      <c r="CI9" s="267"/>
      <c r="CJ9" s="277"/>
      <c r="CK9" s="282"/>
      <c r="CL9" s="276">
        <v>0</v>
      </c>
      <c r="CM9" s="243">
        <v>1</v>
      </c>
      <c r="CN9" s="267">
        <v>0</v>
      </c>
      <c r="CO9" s="243">
        <v>1</v>
      </c>
      <c r="CP9" s="267">
        <v>0</v>
      </c>
      <c r="CQ9" s="243">
        <v>0</v>
      </c>
      <c r="CR9" s="267">
        <v>0</v>
      </c>
      <c r="CS9" s="277">
        <v>0</v>
      </c>
      <c r="CT9" s="282">
        <v>1</v>
      </c>
      <c r="CU9" s="276"/>
      <c r="CV9" s="243"/>
      <c r="CW9" s="267"/>
      <c r="CX9" s="243"/>
      <c r="CY9" s="267"/>
      <c r="CZ9" s="243"/>
      <c r="DA9" s="267"/>
      <c r="DB9" s="277"/>
      <c r="DC9" s="282"/>
      <c r="DD9" s="276">
        <v>1</v>
      </c>
      <c r="DE9" s="243">
        <v>0</v>
      </c>
      <c r="DF9" s="267">
        <v>0</v>
      </c>
      <c r="DG9" s="243">
        <v>0</v>
      </c>
      <c r="DH9" s="267">
        <v>0</v>
      </c>
      <c r="DI9" s="243">
        <v>1</v>
      </c>
      <c r="DJ9" s="267">
        <v>0</v>
      </c>
      <c r="DK9" s="277">
        <v>1</v>
      </c>
      <c r="DL9" s="282">
        <v>1</v>
      </c>
      <c r="DM9" s="276"/>
      <c r="DN9" s="243"/>
      <c r="DO9" s="267"/>
      <c r="DP9" s="243"/>
      <c r="DQ9" s="267"/>
      <c r="DR9" s="243"/>
      <c r="DS9" s="267"/>
      <c r="DT9" s="277"/>
      <c r="DU9" s="282"/>
      <c r="DV9" s="276">
        <v>1</v>
      </c>
      <c r="DW9" s="243">
        <v>0</v>
      </c>
      <c r="DX9" s="267">
        <v>1</v>
      </c>
      <c r="DY9" s="243">
        <v>0</v>
      </c>
      <c r="DZ9" s="267">
        <v>1</v>
      </c>
      <c r="EA9" s="243">
        <v>0</v>
      </c>
      <c r="EB9" s="267">
        <v>1</v>
      </c>
      <c r="EC9" s="277">
        <v>0</v>
      </c>
      <c r="ED9" s="282">
        <v>3</v>
      </c>
      <c r="EE9" s="276">
        <v>1</v>
      </c>
      <c r="EF9" s="243">
        <v>0</v>
      </c>
      <c r="EG9" s="267">
        <v>1</v>
      </c>
      <c r="EH9" s="243">
        <v>0</v>
      </c>
      <c r="EI9" s="267">
        <v>0</v>
      </c>
      <c r="EJ9" s="243">
        <v>0</v>
      </c>
      <c r="EK9" s="267">
        <v>1</v>
      </c>
      <c r="EL9" s="277">
        <v>0</v>
      </c>
      <c r="EM9" s="282">
        <v>4</v>
      </c>
      <c r="EN9" s="276"/>
      <c r="EO9" s="243"/>
      <c r="EP9" s="267"/>
      <c r="EQ9" s="243"/>
      <c r="ER9" s="267"/>
      <c r="ES9" s="243"/>
      <c r="ET9" s="267"/>
      <c r="EU9" s="277"/>
      <c r="EV9" s="282"/>
      <c r="EW9" s="276"/>
      <c r="EX9" s="243"/>
      <c r="EY9" s="267"/>
      <c r="EZ9" s="243"/>
      <c r="FA9" s="267"/>
      <c r="FB9" s="243"/>
      <c r="FC9" s="267"/>
      <c r="FD9" s="277"/>
      <c r="FE9" s="282"/>
      <c r="FF9" s="276"/>
      <c r="FG9" s="243"/>
      <c r="FH9" s="267"/>
      <c r="FI9" s="243"/>
      <c r="FJ9" s="267"/>
      <c r="FK9" s="243"/>
      <c r="FL9" s="267"/>
      <c r="FM9" s="277"/>
      <c r="FN9" s="282"/>
      <c r="FO9" s="276"/>
      <c r="FP9" s="243"/>
      <c r="FQ9" s="267"/>
      <c r="FR9" s="243"/>
      <c r="FS9" s="267"/>
      <c r="FT9" s="243"/>
      <c r="FU9" s="267"/>
      <c r="FV9" s="277"/>
      <c r="FW9" s="282"/>
    </row>
    <row r="10" spans="1:179" ht="15.75">
      <c r="A10" s="245" t="s">
        <v>347</v>
      </c>
      <c r="B10" s="315">
        <f t="shared" si="3"/>
        <v>21</v>
      </c>
      <c r="C10" s="242">
        <f t="shared" si="0"/>
        <v>29</v>
      </c>
      <c r="D10" s="312">
        <v>0</v>
      </c>
      <c r="E10" s="318" t="str">
        <f t="shared" si="1"/>
        <v>QUALIFIED</v>
      </c>
      <c r="F10" s="250">
        <f t="shared" si="4"/>
        <v>2</v>
      </c>
      <c r="G10" s="250">
        <f t="shared" si="2"/>
        <v>9</v>
      </c>
      <c r="H10" s="250">
        <f t="shared" si="2"/>
        <v>0</v>
      </c>
      <c r="I10" s="250">
        <f t="shared" si="2"/>
        <v>3</v>
      </c>
      <c r="J10" s="250">
        <f t="shared" si="2"/>
        <v>4</v>
      </c>
      <c r="K10" s="250">
        <f t="shared" si="2"/>
        <v>7</v>
      </c>
      <c r="L10" s="250">
        <f t="shared" si="2"/>
        <v>1</v>
      </c>
      <c r="M10" s="259">
        <f t="shared" si="2"/>
        <v>3</v>
      </c>
      <c r="N10" s="253">
        <f t="shared" si="5"/>
        <v>7</v>
      </c>
      <c r="O10" s="250">
        <f t="shared" si="5"/>
        <v>22</v>
      </c>
      <c r="P10" s="262">
        <f t="shared" si="6"/>
        <v>5</v>
      </c>
      <c r="Q10" s="299">
        <f t="shared" si="7"/>
        <v>0.6551724137931034</v>
      </c>
      <c r="R10" s="267"/>
      <c r="S10" s="243"/>
      <c r="T10" s="267"/>
      <c r="U10" s="243"/>
      <c r="V10" s="267"/>
      <c r="W10" s="243"/>
      <c r="X10" s="267"/>
      <c r="Y10" s="277"/>
      <c r="Z10" s="282"/>
      <c r="AA10" s="276">
        <v>0</v>
      </c>
      <c r="AB10" s="243">
        <v>1</v>
      </c>
      <c r="AC10" s="267">
        <v>0</v>
      </c>
      <c r="AD10" s="243">
        <v>1</v>
      </c>
      <c r="AE10" s="267">
        <v>0</v>
      </c>
      <c r="AF10" s="243">
        <v>1</v>
      </c>
      <c r="AG10" s="267">
        <v>0</v>
      </c>
      <c r="AH10" s="277">
        <v>1</v>
      </c>
      <c r="AI10" s="282">
        <v>1</v>
      </c>
      <c r="AJ10" s="276">
        <v>0</v>
      </c>
      <c r="AK10" s="243">
        <v>1</v>
      </c>
      <c r="AL10" s="267">
        <v>0</v>
      </c>
      <c r="AM10" s="243">
        <v>0</v>
      </c>
      <c r="AN10" s="267">
        <v>1</v>
      </c>
      <c r="AO10" s="243">
        <v>0</v>
      </c>
      <c r="AP10" s="267">
        <v>0</v>
      </c>
      <c r="AQ10" s="277">
        <v>0</v>
      </c>
      <c r="AR10" s="282">
        <v>0</v>
      </c>
      <c r="AS10" s="276">
        <v>1</v>
      </c>
      <c r="AT10" s="243">
        <v>0</v>
      </c>
      <c r="AU10" s="267">
        <v>0</v>
      </c>
      <c r="AV10" s="243">
        <v>0</v>
      </c>
      <c r="AW10" s="267">
        <v>1</v>
      </c>
      <c r="AX10" s="243">
        <v>0</v>
      </c>
      <c r="AY10" s="267">
        <v>0</v>
      </c>
      <c r="AZ10" s="277">
        <v>1</v>
      </c>
      <c r="BA10" s="282">
        <v>1</v>
      </c>
      <c r="BB10" s="276">
        <v>0</v>
      </c>
      <c r="BC10" s="243">
        <v>1</v>
      </c>
      <c r="BD10" s="267">
        <v>0</v>
      </c>
      <c r="BE10" s="243">
        <v>0</v>
      </c>
      <c r="BF10" s="267">
        <v>1</v>
      </c>
      <c r="BG10" s="243">
        <v>0</v>
      </c>
      <c r="BH10" s="267">
        <v>0</v>
      </c>
      <c r="BI10" s="277">
        <v>0</v>
      </c>
      <c r="BJ10" s="282">
        <v>2</v>
      </c>
      <c r="BK10" s="276">
        <v>0</v>
      </c>
      <c r="BL10" s="243">
        <v>1</v>
      </c>
      <c r="BM10" s="267">
        <v>0</v>
      </c>
      <c r="BN10" s="243">
        <v>0</v>
      </c>
      <c r="BO10" s="267">
        <v>0</v>
      </c>
      <c r="BP10" s="243">
        <v>1</v>
      </c>
      <c r="BQ10" s="267">
        <v>0</v>
      </c>
      <c r="BR10" s="277">
        <v>0</v>
      </c>
      <c r="BS10" s="282">
        <v>0</v>
      </c>
      <c r="BT10" s="276"/>
      <c r="BU10" s="243"/>
      <c r="BV10" s="267"/>
      <c r="BW10" s="243"/>
      <c r="BX10" s="267"/>
      <c r="BY10" s="243"/>
      <c r="BZ10" s="267"/>
      <c r="CA10" s="277"/>
      <c r="CB10" s="282"/>
      <c r="CC10" s="276">
        <v>0</v>
      </c>
      <c r="CD10" s="243">
        <v>1</v>
      </c>
      <c r="CE10" s="267">
        <v>0</v>
      </c>
      <c r="CF10" s="243">
        <v>0</v>
      </c>
      <c r="CG10" s="267">
        <v>0</v>
      </c>
      <c r="CH10" s="243">
        <v>1</v>
      </c>
      <c r="CI10" s="267">
        <v>0</v>
      </c>
      <c r="CJ10" s="277">
        <v>0</v>
      </c>
      <c r="CK10" s="282">
        <v>0</v>
      </c>
      <c r="CL10" s="276">
        <v>0</v>
      </c>
      <c r="CM10" s="243">
        <v>1</v>
      </c>
      <c r="CN10" s="267">
        <v>0</v>
      </c>
      <c r="CO10" s="243">
        <v>0</v>
      </c>
      <c r="CP10" s="267">
        <v>0</v>
      </c>
      <c r="CQ10" s="243">
        <v>1</v>
      </c>
      <c r="CR10" s="267">
        <v>1</v>
      </c>
      <c r="CS10" s="277">
        <v>0</v>
      </c>
      <c r="CT10" s="282">
        <v>0</v>
      </c>
      <c r="CU10" s="276"/>
      <c r="CV10" s="243"/>
      <c r="CW10" s="267"/>
      <c r="CX10" s="243"/>
      <c r="CY10" s="267"/>
      <c r="CZ10" s="243"/>
      <c r="DA10" s="267"/>
      <c r="DB10" s="277"/>
      <c r="DC10" s="282"/>
      <c r="DD10" s="276">
        <v>1</v>
      </c>
      <c r="DE10" s="243">
        <v>0</v>
      </c>
      <c r="DF10" s="267">
        <v>0</v>
      </c>
      <c r="DG10" s="243">
        <v>1</v>
      </c>
      <c r="DH10" s="267">
        <v>0</v>
      </c>
      <c r="DI10" s="243">
        <v>1</v>
      </c>
      <c r="DJ10" s="267">
        <v>0</v>
      </c>
      <c r="DK10" s="277">
        <v>0</v>
      </c>
      <c r="DL10" s="282">
        <v>0</v>
      </c>
      <c r="DM10" s="276">
        <v>0</v>
      </c>
      <c r="DN10" s="243">
        <v>1</v>
      </c>
      <c r="DO10" s="267">
        <v>0</v>
      </c>
      <c r="DP10" s="243">
        <v>1</v>
      </c>
      <c r="DQ10" s="267">
        <v>0</v>
      </c>
      <c r="DR10" s="243">
        <v>1</v>
      </c>
      <c r="DS10" s="267">
        <v>0</v>
      </c>
      <c r="DT10" s="277">
        <v>1</v>
      </c>
      <c r="DU10" s="282">
        <v>1</v>
      </c>
      <c r="DV10" s="276">
        <v>0</v>
      </c>
      <c r="DW10" s="243">
        <v>1</v>
      </c>
      <c r="DX10" s="267">
        <v>0</v>
      </c>
      <c r="DY10" s="243">
        <v>0</v>
      </c>
      <c r="DZ10" s="267">
        <v>1</v>
      </c>
      <c r="EA10" s="243">
        <v>0</v>
      </c>
      <c r="EB10" s="267">
        <v>0</v>
      </c>
      <c r="EC10" s="277">
        <v>0</v>
      </c>
      <c r="ED10" s="282">
        <v>0</v>
      </c>
      <c r="EE10" s="276">
        <v>0</v>
      </c>
      <c r="EF10" s="243">
        <v>1</v>
      </c>
      <c r="EG10" s="267">
        <v>0</v>
      </c>
      <c r="EH10" s="243">
        <v>0</v>
      </c>
      <c r="EI10" s="267">
        <v>0</v>
      </c>
      <c r="EJ10" s="243">
        <v>1</v>
      </c>
      <c r="EK10" s="267">
        <v>0</v>
      </c>
      <c r="EL10" s="277">
        <v>0</v>
      </c>
      <c r="EM10" s="282">
        <v>0</v>
      </c>
      <c r="EN10" s="276"/>
      <c r="EO10" s="243"/>
      <c r="EP10" s="267"/>
      <c r="EQ10" s="243"/>
      <c r="ER10" s="267"/>
      <c r="ES10" s="243"/>
      <c r="ET10" s="267"/>
      <c r="EU10" s="277"/>
      <c r="EV10" s="282"/>
      <c r="EW10" s="276"/>
      <c r="EX10" s="243"/>
      <c r="EY10" s="267"/>
      <c r="EZ10" s="243"/>
      <c r="FA10" s="267"/>
      <c r="FB10" s="243"/>
      <c r="FC10" s="267"/>
      <c r="FD10" s="277"/>
      <c r="FE10" s="282"/>
      <c r="FF10" s="276"/>
      <c r="FG10" s="243"/>
      <c r="FH10" s="267"/>
      <c r="FI10" s="243"/>
      <c r="FJ10" s="267"/>
      <c r="FK10" s="243"/>
      <c r="FL10" s="267"/>
      <c r="FM10" s="277"/>
      <c r="FN10" s="282"/>
      <c r="FO10" s="276"/>
      <c r="FP10" s="243"/>
      <c r="FQ10" s="267"/>
      <c r="FR10" s="243"/>
      <c r="FS10" s="267"/>
      <c r="FT10" s="243"/>
      <c r="FU10" s="267"/>
      <c r="FV10" s="277"/>
      <c r="FW10" s="282"/>
    </row>
    <row r="11" spans="1:179" ht="15.75">
      <c r="A11" s="245" t="s">
        <v>229</v>
      </c>
      <c r="B11" s="315">
        <f t="shared" si="3"/>
        <v>21</v>
      </c>
      <c r="C11" s="242">
        <f t="shared" si="0"/>
        <v>29</v>
      </c>
      <c r="D11" s="312">
        <v>0</v>
      </c>
      <c r="E11" s="318" t="str">
        <f t="shared" si="1"/>
        <v>QUALIFIED</v>
      </c>
      <c r="F11" s="250">
        <f t="shared" si="4"/>
        <v>1</v>
      </c>
      <c r="G11" s="250">
        <f t="shared" si="2"/>
        <v>1</v>
      </c>
      <c r="H11" s="250">
        <f t="shared" si="2"/>
        <v>10</v>
      </c>
      <c r="I11" s="250">
        <f t="shared" si="2"/>
        <v>2</v>
      </c>
      <c r="J11" s="250">
        <f t="shared" si="2"/>
        <v>4</v>
      </c>
      <c r="K11" s="250">
        <f t="shared" si="2"/>
        <v>0</v>
      </c>
      <c r="L11" s="250">
        <f t="shared" si="2"/>
        <v>9</v>
      </c>
      <c r="M11" s="259">
        <f t="shared" si="2"/>
        <v>2</v>
      </c>
      <c r="N11" s="253">
        <f t="shared" si="5"/>
        <v>24</v>
      </c>
      <c r="O11" s="250">
        <f t="shared" si="5"/>
        <v>5</v>
      </c>
      <c r="P11" s="262">
        <f t="shared" si="6"/>
        <v>31</v>
      </c>
      <c r="Q11" s="299">
        <f t="shared" si="7"/>
        <v>2.7241379310344827</v>
      </c>
      <c r="R11" s="267">
        <v>1</v>
      </c>
      <c r="S11" s="243">
        <v>0</v>
      </c>
      <c r="T11" s="267">
        <v>1</v>
      </c>
      <c r="U11" s="243">
        <v>0</v>
      </c>
      <c r="V11" s="267">
        <v>1</v>
      </c>
      <c r="W11" s="243">
        <v>0</v>
      </c>
      <c r="X11" s="267">
        <v>1</v>
      </c>
      <c r="Y11" s="277">
        <v>0</v>
      </c>
      <c r="Z11" s="282">
        <v>6</v>
      </c>
      <c r="AA11" s="276"/>
      <c r="AB11" s="243"/>
      <c r="AC11" s="267"/>
      <c r="AD11" s="243"/>
      <c r="AE11" s="267"/>
      <c r="AF11" s="243"/>
      <c r="AG11" s="267"/>
      <c r="AH11" s="277"/>
      <c r="AI11" s="282"/>
      <c r="AJ11" s="276">
        <v>0</v>
      </c>
      <c r="AK11" s="243">
        <v>0</v>
      </c>
      <c r="AL11" s="267">
        <v>1</v>
      </c>
      <c r="AM11" s="243">
        <v>0</v>
      </c>
      <c r="AN11" s="267">
        <v>0</v>
      </c>
      <c r="AO11" s="243">
        <v>0</v>
      </c>
      <c r="AP11" s="267">
        <v>0</v>
      </c>
      <c r="AQ11" s="277">
        <v>1</v>
      </c>
      <c r="AR11" s="282">
        <v>2</v>
      </c>
      <c r="AS11" s="276">
        <v>0</v>
      </c>
      <c r="AT11" s="243">
        <v>0</v>
      </c>
      <c r="AU11" s="267">
        <v>1</v>
      </c>
      <c r="AV11" s="243">
        <v>0</v>
      </c>
      <c r="AW11" s="267">
        <v>0</v>
      </c>
      <c r="AX11" s="243">
        <v>0</v>
      </c>
      <c r="AY11" s="267">
        <v>1</v>
      </c>
      <c r="AZ11" s="277">
        <v>0</v>
      </c>
      <c r="BA11" s="282">
        <v>1</v>
      </c>
      <c r="BB11" s="276">
        <v>0</v>
      </c>
      <c r="BC11" s="243">
        <v>0</v>
      </c>
      <c r="BD11" s="267">
        <v>1</v>
      </c>
      <c r="BE11" s="243">
        <v>0</v>
      </c>
      <c r="BF11" s="267">
        <v>0</v>
      </c>
      <c r="BG11" s="243">
        <v>0</v>
      </c>
      <c r="BH11" s="267">
        <v>1</v>
      </c>
      <c r="BI11" s="277">
        <v>0</v>
      </c>
      <c r="BJ11" s="282">
        <v>3</v>
      </c>
      <c r="BK11" s="276">
        <v>0</v>
      </c>
      <c r="BL11" s="243">
        <v>0</v>
      </c>
      <c r="BM11" s="267">
        <v>1</v>
      </c>
      <c r="BN11" s="243">
        <v>0</v>
      </c>
      <c r="BO11" s="267">
        <v>0</v>
      </c>
      <c r="BP11" s="243">
        <v>0</v>
      </c>
      <c r="BQ11" s="267">
        <v>1</v>
      </c>
      <c r="BR11" s="277">
        <v>0</v>
      </c>
      <c r="BS11" s="282">
        <v>1</v>
      </c>
      <c r="BT11" s="276">
        <v>0</v>
      </c>
      <c r="BU11" s="243">
        <v>1</v>
      </c>
      <c r="BV11" s="267">
        <v>1</v>
      </c>
      <c r="BW11" s="243">
        <v>0</v>
      </c>
      <c r="BX11" s="267">
        <v>1</v>
      </c>
      <c r="BY11" s="243">
        <v>0</v>
      </c>
      <c r="BZ11" s="267">
        <v>1</v>
      </c>
      <c r="CA11" s="277">
        <v>0</v>
      </c>
      <c r="CB11" s="282">
        <v>9</v>
      </c>
      <c r="CC11" s="276">
        <v>0</v>
      </c>
      <c r="CD11" s="243">
        <v>0</v>
      </c>
      <c r="CE11" s="267">
        <v>1</v>
      </c>
      <c r="CF11" s="243">
        <v>0</v>
      </c>
      <c r="CG11" s="267">
        <v>1</v>
      </c>
      <c r="CH11" s="243">
        <v>0</v>
      </c>
      <c r="CI11" s="267">
        <v>1</v>
      </c>
      <c r="CJ11" s="277">
        <v>0</v>
      </c>
      <c r="CK11" s="282">
        <v>1</v>
      </c>
      <c r="CL11" s="276">
        <v>0</v>
      </c>
      <c r="CM11" s="243">
        <v>0</v>
      </c>
      <c r="CN11" s="267">
        <v>1</v>
      </c>
      <c r="CO11" s="243">
        <v>0</v>
      </c>
      <c r="CP11" s="267">
        <v>1</v>
      </c>
      <c r="CQ11" s="243">
        <v>0</v>
      </c>
      <c r="CR11" s="267">
        <v>1</v>
      </c>
      <c r="CS11" s="277">
        <v>0</v>
      </c>
      <c r="CT11" s="282">
        <v>2</v>
      </c>
      <c r="CU11" s="276"/>
      <c r="CV11" s="243"/>
      <c r="CW11" s="267"/>
      <c r="CX11" s="243"/>
      <c r="CY11" s="267"/>
      <c r="CZ11" s="243"/>
      <c r="DA11" s="267"/>
      <c r="DB11" s="277"/>
      <c r="DC11" s="282"/>
      <c r="DD11" s="276">
        <v>0</v>
      </c>
      <c r="DE11" s="243">
        <v>0</v>
      </c>
      <c r="DF11" s="267">
        <v>1</v>
      </c>
      <c r="DG11" s="243">
        <v>0</v>
      </c>
      <c r="DH11" s="267">
        <v>0</v>
      </c>
      <c r="DI11" s="243">
        <v>0</v>
      </c>
      <c r="DJ11" s="267">
        <v>0</v>
      </c>
      <c r="DK11" s="277">
        <v>1</v>
      </c>
      <c r="DL11" s="282">
        <v>1</v>
      </c>
      <c r="DM11" s="276">
        <v>0</v>
      </c>
      <c r="DN11" s="243">
        <v>0</v>
      </c>
      <c r="DO11" s="267">
        <v>0</v>
      </c>
      <c r="DP11" s="243">
        <v>1</v>
      </c>
      <c r="DQ11" s="267">
        <v>0</v>
      </c>
      <c r="DR11" s="243">
        <v>0</v>
      </c>
      <c r="DS11" s="267">
        <v>0</v>
      </c>
      <c r="DT11" s="277">
        <v>0</v>
      </c>
      <c r="DU11" s="282">
        <v>0</v>
      </c>
      <c r="DV11" s="276">
        <v>0</v>
      </c>
      <c r="DW11" s="243">
        <v>0</v>
      </c>
      <c r="DX11" s="267">
        <v>0</v>
      </c>
      <c r="DY11" s="243">
        <v>1</v>
      </c>
      <c r="DZ11" s="267">
        <v>0</v>
      </c>
      <c r="EA11" s="243">
        <v>0</v>
      </c>
      <c r="EB11" s="267">
        <v>1</v>
      </c>
      <c r="EC11" s="277">
        <v>0</v>
      </c>
      <c r="ED11" s="282">
        <v>1</v>
      </c>
      <c r="EE11" s="276">
        <v>0</v>
      </c>
      <c r="EF11" s="243">
        <v>0</v>
      </c>
      <c r="EG11" s="267">
        <v>1</v>
      </c>
      <c r="EH11" s="243">
        <v>0</v>
      </c>
      <c r="EI11" s="267">
        <v>0</v>
      </c>
      <c r="EJ11" s="243">
        <v>0</v>
      </c>
      <c r="EK11" s="267">
        <v>1</v>
      </c>
      <c r="EL11" s="277">
        <v>0</v>
      </c>
      <c r="EM11" s="282">
        <v>4</v>
      </c>
      <c r="EN11" s="276"/>
      <c r="EO11" s="243"/>
      <c r="EP11" s="267"/>
      <c r="EQ11" s="243"/>
      <c r="ER11" s="267"/>
      <c r="ES11" s="243"/>
      <c r="ET11" s="267"/>
      <c r="EU11" s="277"/>
      <c r="EV11" s="282"/>
      <c r="EW11" s="276"/>
      <c r="EX11" s="243"/>
      <c r="EY11" s="267"/>
      <c r="EZ11" s="243"/>
      <c r="FA11" s="267"/>
      <c r="FB11" s="243"/>
      <c r="FC11" s="267"/>
      <c r="FD11" s="277"/>
      <c r="FE11" s="282"/>
      <c r="FF11" s="276"/>
      <c r="FG11" s="243"/>
      <c r="FH11" s="267"/>
      <c r="FI11" s="243"/>
      <c r="FJ11" s="267"/>
      <c r="FK11" s="243"/>
      <c r="FL11" s="267"/>
      <c r="FM11" s="277"/>
      <c r="FN11" s="282"/>
      <c r="FO11" s="276"/>
      <c r="FP11" s="243"/>
      <c r="FQ11" s="267"/>
      <c r="FR11" s="243"/>
      <c r="FS11" s="267"/>
      <c r="FT11" s="243"/>
      <c r="FU11" s="267"/>
      <c r="FV11" s="277"/>
      <c r="FW11" s="282"/>
    </row>
    <row r="12" spans="1:179" ht="16.5" thickBot="1">
      <c r="A12" s="245"/>
      <c r="B12" s="316"/>
      <c r="C12" s="242">
        <f t="shared" si="0"/>
        <v>0</v>
      </c>
      <c r="D12" s="313"/>
      <c r="E12" s="319"/>
      <c r="F12" s="255">
        <f t="shared" si="4"/>
        <v>0</v>
      </c>
      <c r="G12" s="255">
        <f t="shared" si="2"/>
        <v>0</v>
      </c>
      <c r="H12" s="255">
        <f t="shared" si="2"/>
        <v>0</v>
      </c>
      <c r="I12" s="255">
        <f t="shared" si="2"/>
        <v>0</v>
      </c>
      <c r="J12" s="255">
        <f t="shared" si="2"/>
        <v>0</v>
      </c>
      <c r="K12" s="255">
        <f t="shared" si="2"/>
        <v>0</v>
      </c>
      <c r="L12" s="255">
        <f t="shared" si="2"/>
        <v>0</v>
      </c>
      <c r="M12" s="260">
        <f t="shared" si="2"/>
        <v>0</v>
      </c>
      <c r="N12" s="254">
        <f t="shared" si="5"/>
        <v>0</v>
      </c>
      <c r="O12" s="255">
        <f t="shared" si="5"/>
        <v>0</v>
      </c>
      <c r="P12" s="263">
        <f t="shared" si="6"/>
        <v>0</v>
      </c>
      <c r="Q12" s="300" t="e">
        <f t="shared" si="7"/>
        <v>#DIV/0!</v>
      </c>
      <c r="R12" s="267"/>
      <c r="S12" s="243"/>
      <c r="T12" s="267"/>
      <c r="U12" s="243"/>
      <c r="V12" s="267"/>
      <c r="W12" s="243"/>
      <c r="X12" s="267"/>
      <c r="Y12" s="277"/>
      <c r="Z12" s="282"/>
      <c r="AA12" s="276"/>
      <c r="AB12" s="243"/>
      <c r="AC12" s="267"/>
      <c r="AD12" s="243"/>
      <c r="AE12" s="267"/>
      <c r="AF12" s="243"/>
      <c r="AG12" s="267"/>
      <c r="AH12" s="277"/>
      <c r="AI12" s="282"/>
      <c r="AJ12" s="276"/>
      <c r="AK12" s="243"/>
      <c r="AL12" s="267"/>
      <c r="AM12" s="243"/>
      <c r="AN12" s="267"/>
      <c r="AO12" s="243"/>
      <c r="AP12" s="267"/>
      <c r="AQ12" s="277"/>
      <c r="AR12" s="282"/>
      <c r="AS12" s="276"/>
      <c r="AT12" s="243"/>
      <c r="AU12" s="267"/>
      <c r="AV12" s="243"/>
      <c r="AW12" s="267"/>
      <c r="AX12" s="243"/>
      <c r="AY12" s="267"/>
      <c r="AZ12" s="277"/>
      <c r="BA12" s="282"/>
      <c r="BB12" s="276"/>
      <c r="BC12" s="243"/>
      <c r="BD12" s="267"/>
      <c r="BE12" s="243"/>
      <c r="BF12" s="267"/>
      <c r="BG12" s="243"/>
      <c r="BH12" s="267"/>
      <c r="BI12" s="277"/>
      <c r="BJ12" s="282"/>
      <c r="BK12" s="276"/>
      <c r="BL12" s="243"/>
      <c r="BM12" s="267"/>
      <c r="BN12" s="243"/>
      <c r="BO12" s="267"/>
      <c r="BP12" s="243"/>
      <c r="BQ12" s="267"/>
      <c r="BR12" s="277"/>
      <c r="BS12" s="282"/>
      <c r="BT12" s="276"/>
      <c r="BU12" s="243"/>
      <c r="BV12" s="267"/>
      <c r="BW12" s="243"/>
      <c r="BX12" s="267"/>
      <c r="BY12" s="243"/>
      <c r="BZ12" s="267"/>
      <c r="CA12" s="277"/>
      <c r="CB12" s="282"/>
      <c r="CC12" s="276"/>
      <c r="CD12" s="243"/>
      <c r="CE12" s="267"/>
      <c r="CF12" s="243"/>
      <c r="CG12" s="267"/>
      <c r="CH12" s="243"/>
      <c r="CI12" s="267"/>
      <c r="CJ12" s="277"/>
      <c r="CK12" s="282"/>
      <c r="CL12" s="276"/>
      <c r="CM12" s="243"/>
      <c r="CN12" s="267"/>
      <c r="CO12" s="243"/>
      <c r="CP12" s="267"/>
      <c r="CQ12" s="243"/>
      <c r="CR12" s="267"/>
      <c r="CS12" s="277"/>
      <c r="CT12" s="282"/>
      <c r="CU12" s="276"/>
      <c r="CV12" s="243"/>
      <c r="CW12" s="267"/>
      <c r="CX12" s="243"/>
      <c r="CY12" s="267"/>
      <c r="CZ12" s="243"/>
      <c r="DA12" s="267"/>
      <c r="DB12" s="277"/>
      <c r="DC12" s="282"/>
      <c r="DD12" s="276"/>
      <c r="DE12" s="243"/>
      <c r="DF12" s="267"/>
      <c r="DG12" s="243"/>
      <c r="DH12" s="267"/>
      <c r="DI12" s="243"/>
      <c r="DJ12" s="267"/>
      <c r="DK12" s="277"/>
      <c r="DL12" s="282"/>
      <c r="DM12" s="276"/>
      <c r="DN12" s="243"/>
      <c r="DO12" s="267"/>
      <c r="DP12" s="243"/>
      <c r="DQ12" s="267"/>
      <c r="DR12" s="243"/>
      <c r="DS12" s="267"/>
      <c r="DT12" s="277"/>
      <c r="DU12" s="282"/>
      <c r="DV12" s="276"/>
      <c r="DW12" s="243"/>
      <c r="DX12" s="267"/>
      <c r="DY12" s="243"/>
      <c r="DZ12" s="267"/>
      <c r="EA12" s="243"/>
      <c r="EB12" s="267"/>
      <c r="EC12" s="277"/>
      <c r="ED12" s="282"/>
      <c r="EE12" s="276"/>
      <c r="EF12" s="243"/>
      <c r="EG12" s="267"/>
      <c r="EH12" s="243"/>
      <c r="EI12" s="267"/>
      <c r="EJ12" s="243"/>
      <c r="EK12" s="267"/>
      <c r="EL12" s="277"/>
      <c r="EM12" s="282"/>
      <c r="EN12" s="276"/>
      <c r="EO12" s="243"/>
      <c r="EP12" s="267"/>
      <c r="EQ12" s="243"/>
      <c r="ER12" s="267"/>
      <c r="ES12" s="243"/>
      <c r="ET12" s="267"/>
      <c r="EU12" s="277"/>
      <c r="EV12" s="282"/>
      <c r="EW12" s="276"/>
      <c r="EX12" s="243"/>
      <c r="EY12" s="267"/>
      <c r="EZ12" s="243"/>
      <c r="FA12" s="267"/>
      <c r="FB12" s="243"/>
      <c r="FC12" s="267"/>
      <c r="FD12" s="277"/>
      <c r="FE12" s="282"/>
      <c r="FF12" s="276"/>
      <c r="FG12" s="243"/>
      <c r="FH12" s="267"/>
      <c r="FI12" s="243"/>
      <c r="FJ12" s="267"/>
      <c r="FK12" s="243"/>
      <c r="FL12" s="267"/>
      <c r="FM12" s="277"/>
      <c r="FN12" s="282"/>
      <c r="FO12" s="276"/>
      <c r="FP12" s="243"/>
      <c r="FQ12" s="267"/>
      <c r="FR12" s="243"/>
      <c r="FS12" s="267"/>
      <c r="FT12" s="243"/>
      <c r="FU12" s="267"/>
      <c r="FV12" s="277"/>
      <c r="FW12" s="282"/>
    </row>
    <row r="13" spans="1:179" ht="15.75" customHeight="1">
      <c r="A13" s="247" t="s">
        <v>258</v>
      </c>
      <c r="B13" s="305"/>
      <c r="C13" s="305"/>
      <c r="D13" s="321"/>
      <c r="E13" s="308"/>
      <c r="F13" s="253">
        <f t="shared" si="4"/>
        <v>0</v>
      </c>
      <c r="G13" s="250">
        <f t="shared" si="2"/>
        <v>0</v>
      </c>
      <c r="H13" s="250">
        <f t="shared" si="2"/>
        <v>0</v>
      </c>
      <c r="I13" s="250">
        <f t="shared" si="2"/>
        <v>0</v>
      </c>
      <c r="J13" s="250">
        <f t="shared" si="2"/>
        <v>0</v>
      </c>
      <c r="K13" s="250">
        <f t="shared" si="2"/>
        <v>0</v>
      </c>
      <c r="L13" s="250">
        <f t="shared" si="2"/>
        <v>0</v>
      </c>
      <c r="M13" s="259">
        <f t="shared" si="2"/>
        <v>0</v>
      </c>
      <c r="N13" s="253">
        <f>+F13+H13+J13+L13</f>
        <v>0</v>
      </c>
      <c r="O13" s="250">
        <f>+G13+I13+K13+M13</f>
        <v>0</v>
      </c>
      <c r="P13" s="301"/>
      <c r="Q13" s="302"/>
      <c r="R13" s="267"/>
      <c r="S13" s="243"/>
      <c r="T13" s="267"/>
      <c r="U13" s="243"/>
      <c r="V13" s="267"/>
      <c r="W13" s="243"/>
      <c r="X13" s="267"/>
      <c r="Y13" s="277"/>
      <c r="Z13" s="282"/>
      <c r="AA13" s="276"/>
      <c r="AB13" s="243"/>
      <c r="AC13" s="267"/>
      <c r="AD13" s="243"/>
      <c r="AE13" s="267"/>
      <c r="AF13" s="243"/>
      <c r="AG13" s="267"/>
      <c r="AH13" s="277"/>
      <c r="AI13" s="282"/>
      <c r="AJ13" s="276"/>
      <c r="AK13" s="243"/>
      <c r="AL13" s="267"/>
      <c r="AM13" s="243"/>
      <c r="AN13" s="267"/>
      <c r="AO13" s="243"/>
      <c r="AP13" s="267"/>
      <c r="AQ13" s="277"/>
      <c r="AR13" s="282"/>
      <c r="AS13" s="276"/>
      <c r="AT13" s="243"/>
      <c r="AU13" s="267"/>
      <c r="AV13" s="243"/>
      <c r="AW13" s="267"/>
      <c r="AX13" s="243"/>
      <c r="AY13" s="267"/>
      <c r="AZ13" s="277"/>
      <c r="BA13" s="282"/>
      <c r="BB13" s="276"/>
      <c r="BC13" s="243"/>
      <c r="BD13" s="267"/>
      <c r="BE13" s="243"/>
      <c r="BF13" s="267"/>
      <c r="BG13" s="243"/>
      <c r="BH13" s="267"/>
      <c r="BI13" s="277"/>
      <c r="BJ13" s="282"/>
      <c r="BK13" s="276"/>
      <c r="BL13" s="243"/>
      <c r="BM13" s="267"/>
      <c r="BN13" s="243"/>
      <c r="BO13" s="267"/>
      <c r="BP13" s="243"/>
      <c r="BQ13" s="267"/>
      <c r="BR13" s="277"/>
      <c r="BS13" s="282"/>
      <c r="BT13" s="276"/>
      <c r="BU13" s="243"/>
      <c r="BV13" s="267"/>
      <c r="BW13" s="243"/>
      <c r="BX13" s="267"/>
      <c r="BY13" s="243"/>
      <c r="BZ13" s="267"/>
      <c r="CA13" s="277"/>
      <c r="CB13" s="282"/>
      <c r="CC13" s="276"/>
      <c r="CD13" s="243"/>
      <c r="CE13" s="267"/>
      <c r="CF13" s="243"/>
      <c r="CG13" s="267"/>
      <c r="CH13" s="243"/>
      <c r="CI13" s="267"/>
      <c r="CJ13" s="277"/>
      <c r="CK13" s="282"/>
      <c r="CL13" s="276"/>
      <c r="CM13" s="243"/>
      <c r="CN13" s="267"/>
      <c r="CO13" s="243"/>
      <c r="CP13" s="267"/>
      <c r="CQ13" s="243"/>
      <c r="CR13" s="267"/>
      <c r="CS13" s="277"/>
      <c r="CT13" s="282"/>
      <c r="CU13" s="276"/>
      <c r="CV13" s="243"/>
      <c r="CW13" s="267"/>
      <c r="CX13" s="243"/>
      <c r="CY13" s="267"/>
      <c r="CZ13" s="243"/>
      <c r="DA13" s="267"/>
      <c r="DB13" s="277"/>
      <c r="DC13" s="282"/>
      <c r="DD13" s="276"/>
      <c r="DE13" s="243"/>
      <c r="DF13" s="267"/>
      <c r="DG13" s="243"/>
      <c r="DH13" s="267"/>
      <c r="DI13" s="243"/>
      <c r="DJ13" s="267"/>
      <c r="DK13" s="277"/>
      <c r="DL13" s="282"/>
      <c r="DM13" s="276"/>
      <c r="DN13" s="243"/>
      <c r="DO13" s="267"/>
      <c r="DP13" s="243"/>
      <c r="DQ13" s="267"/>
      <c r="DR13" s="243"/>
      <c r="DS13" s="267"/>
      <c r="DT13" s="277"/>
      <c r="DU13" s="282"/>
      <c r="DV13" s="276"/>
      <c r="DW13" s="243"/>
      <c r="DX13" s="267"/>
      <c r="DY13" s="243"/>
      <c r="DZ13" s="267"/>
      <c r="EA13" s="243"/>
      <c r="EB13" s="267"/>
      <c r="EC13" s="277"/>
      <c r="ED13" s="282"/>
      <c r="EE13" s="276"/>
      <c r="EF13" s="243"/>
      <c r="EG13" s="267"/>
      <c r="EH13" s="243"/>
      <c r="EI13" s="267"/>
      <c r="EJ13" s="243"/>
      <c r="EK13" s="267"/>
      <c r="EL13" s="277"/>
      <c r="EM13" s="282"/>
      <c r="EN13" s="276"/>
      <c r="EO13" s="243"/>
      <c r="EP13" s="267"/>
      <c r="EQ13" s="243"/>
      <c r="ER13" s="267"/>
      <c r="ES13" s="243"/>
      <c r="ET13" s="267"/>
      <c r="EU13" s="277"/>
      <c r="EV13" s="282"/>
      <c r="EW13" s="276"/>
      <c r="EX13" s="243"/>
      <c r="EY13" s="267"/>
      <c r="EZ13" s="243"/>
      <c r="FA13" s="267"/>
      <c r="FB13" s="243"/>
      <c r="FC13" s="267"/>
      <c r="FD13" s="277"/>
      <c r="FE13" s="282"/>
      <c r="FF13" s="276"/>
      <c r="FG13" s="243"/>
      <c r="FH13" s="267"/>
      <c r="FI13" s="243"/>
      <c r="FJ13" s="267"/>
      <c r="FK13" s="243"/>
      <c r="FL13" s="267"/>
      <c r="FM13" s="277"/>
      <c r="FN13" s="282"/>
      <c r="FO13" s="276"/>
      <c r="FP13" s="243"/>
      <c r="FQ13" s="267"/>
      <c r="FR13" s="243"/>
      <c r="FS13" s="267"/>
      <c r="FT13" s="243"/>
      <c r="FU13" s="267"/>
      <c r="FV13" s="277"/>
      <c r="FW13" s="282"/>
    </row>
    <row r="14" spans="1:179" ht="15.75" customHeight="1">
      <c r="A14" s="245" t="s">
        <v>258</v>
      </c>
      <c r="B14" s="306"/>
      <c r="C14" s="306"/>
      <c r="D14" s="322"/>
      <c r="E14" s="309"/>
      <c r="F14" s="253">
        <f t="shared" si="4"/>
        <v>0</v>
      </c>
      <c r="G14" s="250">
        <f t="shared" si="2"/>
        <v>0</v>
      </c>
      <c r="H14" s="250">
        <f t="shared" si="2"/>
        <v>0</v>
      </c>
      <c r="I14" s="250">
        <f t="shared" si="2"/>
        <v>0</v>
      </c>
      <c r="J14" s="250">
        <f t="shared" si="2"/>
        <v>0</v>
      </c>
      <c r="K14" s="250">
        <f t="shared" si="2"/>
        <v>0</v>
      </c>
      <c r="L14" s="250">
        <f t="shared" si="2"/>
        <v>0</v>
      </c>
      <c r="M14" s="259">
        <f t="shared" si="2"/>
        <v>0</v>
      </c>
      <c r="N14" s="253">
        <f>+F14+H14+J14+L14</f>
        <v>0</v>
      </c>
      <c r="O14" s="250">
        <f>+G14+I14+K14+M14</f>
        <v>0</v>
      </c>
      <c r="P14" s="301"/>
      <c r="Q14" s="302"/>
      <c r="R14" s="267"/>
      <c r="S14" s="243"/>
      <c r="T14" s="267"/>
      <c r="U14" s="243"/>
      <c r="V14" s="267"/>
      <c r="W14" s="243"/>
      <c r="X14" s="267"/>
      <c r="Y14" s="277"/>
      <c r="Z14" s="282"/>
      <c r="AA14" s="276"/>
      <c r="AB14" s="243"/>
      <c r="AC14" s="267"/>
      <c r="AD14" s="243"/>
      <c r="AE14" s="267"/>
      <c r="AF14" s="243"/>
      <c r="AG14" s="267"/>
      <c r="AH14" s="277"/>
      <c r="AI14" s="282"/>
      <c r="AJ14" s="276"/>
      <c r="AK14" s="243"/>
      <c r="AL14" s="267"/>
      <c r="AM14" s="243"/>
      <c r="AN14" s="267"/>
      <c r="AO14" s="243"/>
      <c r="AP14" s="267"/>
      <c r="AQ14" s="277"/>
      <c r="AR14" s="282"/>
      <c r="AS14" s="276"/>
      <c r="AT14" s="243"/>
      <c r="AU14" s="267"/>
      <c r="AV14" s="243"/>
      <c r="AW14" s="267"/>
      <c r="AX14" s="243"/>
      <c r="AY14" s="267"/>
      <c r="AZ14" s="277"/>
      <c r="BA14" s="282"/>
      <c r="BB14" s="276"/>
      <c r="BC14" s="243"/>
      <c r="BD14" s="267"/>
      <c r="BE14" s="243"/>
      <c r="BF14" s="267"/>
      <c r="BG14" s="243"/>
      <c r="BH14" s="267"/>
      <c r="BI14" s="277"/>
      <c r="BJ14" s="282"/>
      <c r="BK14" s="276"/>
      <c r="BL14" s="243"/>
      <c r="BM14" s="267"/>
      <c r="BN14" s="243"/>
      <c r="BO14" s="267"/>
      <c r="BP14" s="243"/>
      <c r="BQ14" s="267"/>
      <c r="BR14" s="277"/>
      <c r="BS14" s="282"/>
      <c r="BT14" s="276"/>
      <c r="BU14" s="243"/>
      <c r="BV14" s="267"/>
      <c r="BW14" s="243"/>
      <c r="BX14" s="267"/>
      <c r="BY14" s="243"/>
      <c r="BZ14" s="267"/>
      <c r="CA14" s="277"/>
      <c r="CB14" s="282"/>
      <c r="CC14" s="276"/>
      <c r="CD14" s="243"/>
      <c r="CE14" s="267"/>
      <c r="CF14" s="243"/>
      <c r="CG14" s="267"/>
      <c r="CH14" s="243"/>
      <c r="CI14" s="267"/>
      <c r="CJ14" s="277"/>
      <c r="CK14" s="282"/>
      <c r="CL14" s="276"/>
      <c r="CM14" s="243"/>
      <c r="CN14" s="267"/>
      <c r="CO14" s="243"/>
      <c r="CP14" s="267"/>
      <c r="CQ14" s="243"/>
      <c r="CR14" s="267"/>
      <c r="CS14" s="277"/>
      <c r="CT14" s="282"/>
      <c r="CU14" s="276"/>
      <c r="CV14" s="243"/>
      <c r="CW14" s="267"/>
      <c r="CX14" s="243"/>
      <c r="CY14" s="267"/>
      <c r="CZ14" s="243"/>
      <c r="DA14" s="267"/>
      <c r="DB14" s="277"/>
      <c r="DC14" s="282"/>
      <c r="DD14" s="276"/>
      <c r="DE14" s="243"/>
      <c r="DF14" s="267"/>
      <c r="DG14" s="243"/>
      <c r="DH14" s="267"/>
      <c r="DI14" s="243"/>
      <c r="DJ14" s="267"/>
      <c r="DK14" s="277"/>
      <c r="DL14" s="282"/>
      <c r="DM14" s="276"/>
      <c r="DN14" s="243"/>
      <c r="DO14" s="267"/>
      <c r="DP14" s="243"/>
      <c r="DQ14" s="267"/>
      <c r="DR14" s="243"/>
      <c r="DS14" s="267"/>
      <c r="DT14" s="277"/>
      <c r="DU14" s="282"/>
      <c r="DV14" s="276"/>
      <c r="DW14" s="243"/>
      <c r="DX14" s="267"/>
      <c r="DY14" s="243"/>
      <c r="DZ14" s="267"/>
      <c r="EA14" s="243"/>
      <c r="EB14" s="267"/>
      <c r="EC14" s="277"/>
      <c r="ED14" s="282"/>
      <c r="EE14" s="276"/>
      <c r="EF14" s="243"/>
      <c r="EG14" s="267"/>
      <c r="EH14" s="243"/>
      <c r="EI14" s="267"/>
      <c r="EJ14" s="243"/>
      <c r="EK14" s="267"/>
      <c r="EL14" s="277"/>
      <c r="EM14" s="282"/>
      <c r="EN14" s="276"/>
      <c r="EO14" s="243"/>
      <c r="EP14" s="267"/>
      <c r="EQ14" s="243"/>
      <c r="ER14" s="267"/>
      <c r="ES14" s="243"/>
      <c r="ET14" s="267"/>
      <c r="EU14" s="277"/>
      <c r="EV14" s="282"/>
      <c r="EW14" s="276"/>
      <c r="EX14" s="243"/>
      <c r="EY14" s="267"/>
      <c r="EZ14" s="243"/>
      <c r="FA14" s="267"/>
      <c r="FB14" s="243"/>
      <c r="FC14" s="267"/>
      <c r="FD14" s="277"/>
      <c r="FE14" s="282"/>
      <c r="FF14" s="276"/>
      <c r="FG14" s="243"/>
      <c r="FH14" s="267"/>
      <c r="FI14" s="243"/>
      <c r="FJ14" s="267"/>
      <c r="FK14" s="243"/>
      <c r="FL14" s="267"/>
      <c r="FM14" s="277"/>
      <c r="FN14" s="282"/>
      <c r="FO14" s="276"/>
      <c r="FP14" s="243"/>
      <c r="FQ14" s="267"/>
      <c r="FR14" s="243"/>
      <c r="FS14" s="267"/>
      <c r="FT14" s="243"/>
      <c r="FU14" s="267"/>
      <c r="FV14" s="277"/>
      <c r="FW14" s="282"/>
    </row>
    <row r="15" spans="1:179" ht="18" customHeight="1">
      <c r="A15" s="245" t="s">
        <v>259</v>
      </c>
      <c r="B15" s="306"/>
      <c r="C15" s="306"/>
      <c r="D15" s="322"/>
      <c r="E15" s="309"/>
      <c r="F15" s="253">
        <f t="shared" si="4"/>
        <v>0</v>
      </c>
      <c r="G15" s="250">
        <f t="shared" si="2"/>
        <v>5</v>
      </c>
      <c r="H15" s="250">
        <f t="shared" si="2"/>
        <v>0</v>
      </c>
      <c r="I15" s="250">
        <f t="shared" si="2"/>
        <v>5</v>
      </c>
      <c r="J15" s="250">
        <f t="shared" si="2"/>
        <v>0</v>
      </c>
      <c r="K15" s="250">
        <f t="shared" si="2"/>
        <v>4</v>
      </c>
      <c r="L15" s="250">
        <f t="shared" si="2"/>
        <v>0</v>
      </c>
      <c r="M15" s="259">
        <f t="shared" si="2"/>
        <v>4</v>
      </c>
      <c r="N15" s="253">
        <f t="shared" si="5"/>
        <v>0</v>
      </c>
      <c r="O15" s="250">
        <f t="shared" si="5"/>
        <v>18</v>
      </c>
      <c r="P15" s="301"/>
      <c r="Q15" s="302"/>
      <c r="R15" s="267"/>
      <c r="S15" s="243"/>
      <c r="T15" s="267"/>
      <c r="U15" s="243"/>
      <c r="V15" s="267"/>
      <c r="W15" s="243"/>
      <c r="X15" s="267"/>
      <c r="Y15" s="277"/>
      <c r="Z15" s="282"/>
      <c r="AA15" s="276">
        <v>0</v>
      </c>
      <c r="AB15" s="243">
        <v>1</v>
      </c>
      <c r="AC15" s="267">
        <v>0</v>
      </c>
      <c r="AD15" s="243">
        <v>1</v>
      </c>
      <c r="AE15" s="267">
        <v>0</v>
      </c>
      <c r="AF15" s="243">
        <v>0</v>
      </c>
      <c r="AG15" s="267">
        <v>0</v>
      </c>
      <c r="AH15" s="277">
        <v>0</v>
      </c>
      <c r="AI15" s="282"/>
      <c r="AJ15" s="276"/>
      <c r="AK15" s="243"/>
      <c r="AL15" s="267"/>
      <c r="AM15" s="243"/>
      <c r="AN15" s="267"/>
      <c r="AO15" s="243"/>
      <c r="AP15" s="267"/>
      <c r="AQ15" s="277"/>
      <c r="AR15" s="282"/>
      <c r="AS15" s="276"/>
      <c r="AT15" s="243"/>
      <c r="AU15" s="267"/>
      <c r="AV15" s="243"/>
      <c r="AW15" s="267"/>
      <c r="AX15" s="243"/>
      <c r="AY15" s="267"/>
      <c r="AZ15" s="277"/>
      <c r="BA15" s="282"/>
      <c r="BB15" s="276"/>
      <c r="BC15" s="243"/>
      <c r="BD15" s="267"/>
      <c r="BE15" s="243"/>
      <c r="BF15" s="267"/>
      <c r="BG15" s="243"/>
      <c r="BH15" s="267"/>
      <c r="BI15" s="277"/>
      <c r="BJ15" s="282"/>
      <c r="BK15" s="276"/>
      <c r="BL15" s="243"/>
      <c r="BM15" s="267"/>
      <c r="BN15" s="243"/>
      <c r="BO15" s="267"/>
      <c r="BP15" s="243"/>
      <c r="BQ15" s="267"/>
      <c r="BR15" s="277"/>
      <c r="BS15" s="282"/>
      <c r="BT15" s="276"/>
      <c r="BU15" s="243"/>
      <c r="BV15" s="267"/>
      <c r="BW15" s="243"/>
      <c r="BX15" s="267"/>
      <c r="BY15" s="243"/>
      <c r="BZ15" s="267"/>
      <c r="CA15" s="277"/>
      <c r="CB15" s="282"/>
      <c r="CC15" s="276"/>
      <c r="CD15" s="243"/>
      <c r="CE15" s="267"/>
      <c r="CF15" s="243"/>
      <c r="CG15" s="267"/>
      <c r="CH15" s="243"/>
      <c r="CI15" s="267"/>
      <c r="CJ15" s="277"/>
      <c r="CK15" s="282"/>
      <c r="CL15" s="276"/>
      <c r="CM15" s="243"/>
      <c r="CN15" s="267"/>
      <c r="CO15" s="243"/>
      <c r="CP15" s="267"/>
      <c r="CQ15" s="243"/>
      <c r="CR15" s="267"/>
      <c r="CS15" s="277"/>
      <c r="CT15" s="282"/>
      <c r="CU15" s="276">
        <v>0</v>
      </c>
      <c r="CV15" s="243">
        <v>4</v>
      </c>
      <c r="CW15" s="267">
        <v>0</v>
      </c>
      <c r="CX15" s="243">
        <v>4</v>
      </c>
      <c r="CY15" s="267">
        <v>0</v>
      </c>
      <c r="CZ15" s="243">
        <v>4</v>
      </c>
      <c r="DA15" s="267">
        <v>0</v>
      </c>
      <c r="DB15" s="277">
        <v>4</v>
      </c>
      <c r="DC15" s="282"/>
      <c r="DD15" s="276"/>
      <c r="DE15" s="243"/>
      <c r="DF15" s="267"/>
      <c r="DG15" s="243"/>
      <c r="DH15" s="267"/>
      <c r="DI15" s="243"/>
      <c r="DJ15" s="267"/>
      <c r="DK15" s="277"/>
      <c r="DL15" s="282"/>
      <c r="DM15" s="276"/>
      <c r="DN15" s="243"/>
      <c r="DO15" s="267"/>
      <c r="DP15" s="243"/>
      <c r="DQ15" s="267"/>
      <c r="DR15" s="243"/>
      <c r="DS15" s="267"/>
      <c r="DT15" s="277"/>
      <c r="DU15" s="282"/>
      <c r="DV15" s="276"/>
      <c r="DW15" s="243"/>
      <c r="DX15" s="267"/>
      <c r="DY15" s="243"/>
      <c r="DZ15" s="267"/>
      <c r="EA15" s="243"/>
      <c r="EB15" s="267"/>
      <c r="EC15" s="277"/>
      <c r="ED15" s="282"/>
      <c r="EE15" s="276"/>
      <c r="EF15" s="243"/>
      <c r="EG15" s="267"/>
      <c r="EH15" s="243"/>
      <c r="EI15" s="267"/>
      <c r="EJ15" s="243"/>
      <c r="EK15" s="267"/>
      <c r="EL15" s="277"/>
      <c r="EM15" s="282"/>
      <c r="EN15" s="276"/>
      <c r="EO15" s="243"/>
      <c r="EP15" s="267"/>
      <c r="EQ15" s="243"/>
      <c r="ER15" s="267"/>
      <c r="ES15" s="243"/>
      <c r="ET15" s="267"/>
      <c r="EU15" s="277"/>
      <c r="EV15" s="282"/>
      <c r="EW15" s="276"/>
      <c r="EX15" s="243"/>
      <c r="EY15" s="267"/>
      <c r="EZ15" s="243"/>
      <c r="FA15" s="267"/>
      <c r="FB15" s="243"/>
      <c r="FC15" s="267"/>
      <c r="FD15" s="277"/>
      <c r="FE15" s="282"/>
      <c r="FF15" s="276"/>
      <c r="FG15" s="243"/>
      <c r="FH15" s="267"/>
      <c r="FI15" s="243"/>
      <c r="FJ15" s="267"/>
      <c r="FK15" s="243"/>
      <c r="FL15" s="267"/>
      <c r="FM15" s="277"/>
      <c r="FN15" s="282"/>
      <c r="FO15" s="276"/>
      <c r="FP15" s="243"/>
      <c r="FQ15" s="267"/>
      <c r="FR15" s="243"/>
      <c r="FS15" s="267"/>
      <c r="FT15" s="243"/>
      <c r="FU15" s="267"/>
      <c r="FV15" s="277"/>
      <c r="FW15" s="282"/>
    </row>
    <row r="16" spans="1:179" ht="18" customHeight="1" thickBot="1">
      <c r="A16" s="246" t="s">
        <v>260</v>
      </c>
      <c r="B16" s="307"/>
      <c r="C16" s="307"/>
      <c r="D16" s="323"/>
      <c r="E16" s="310"/>
      <c r="F16" s="253">
        <f t="shared" si="4"/>
        <v>0</v>
      </c>
      <c r="G16" s="250">
        <f t="shared" si="2"/>
        <v>0</v>
      </c>
      <c r="H16" s="250">
        <f t="shared" si="2"/>
        <v>0</v>
      </c>
      <c r="I16" s="250">
        <f t="shared" si="2"/>
        <v>0</v>
      </c>
      <c r="J16" s="250">
        <f t="shared" si="2"/>
        <v>0</v>
      </c>
      <c r="K16" s="250">
        <f t="shared" si="2"/>
        <v>0</v>
      </c>
      <c r="L16" s="250">
        <f t="shared" si="2"/>
        <v>0</v>
      </c>
      <c r="M16" s="259">
        <f t="shared" si="2"/>
        <v>0</v>
      </c>
      <c r="N16" s="253">
        <f t="shared" si="5"/>
        <v>0</v>
      </c>
      <c r="O16" s="250">
        <f t="shared" si="5"/>
        <v>0</v>
      </c>
      <c r="P16" s="303"/>
      <c r="Q16" s="304"/>
      <c r="R16" s="278"/>
      <c r="S16" s="249"/>
      <c r="T16" s="279"/>
      <c r="U16" s="249"/>
      <c r="V16" s="279"/>
      <c r="W16" s="249"/>
      <c r="X16" s="279"/>
      <c r="Y16" s="280"/>
      <c r="Z16" s="283"/>
      <c r="AA16" s="278"/>
      <c r="AB16" s="249"/>
      <c r="AC16" s="279"/>
      <c r="AD16" s="249"/>
      <c r="AE16" s="279"/>
      <c r="AF16" s="249"/>
      <c r="AG16" s="279"/>
      <c r="AH16" s="280"/>
      <c r="AI16" s="283"/>
      <c r="AJ16" s="278"/>
      <c r="AK16" s="249"/>
      <c r="AL16" s="279"/>
      <c r="AM16" s="249"/>
      <c r="AN16" s="279"/>
      <c r="AO16" s="249"/>
      <c r="AP16" s="279"/>
      <c r="AQ16" s="280"/>
      <c r="AR16" s="283"/>
      <c r="AS16" s="278"/>
      <c r="AT16" s="249"/>
      <c r="AU16" s="279"/>
      <c r="AV16" s="249"/>
      <c r="AW16" s="279"/>
      <c r="AX16" s="249"/>
      <c r="AY16" s="279"/>
      <c r="AZ16" s="280"/>
      <c r="BA16" s="283"/>
      <c r="BB16" s="278"/>
      <c r="BC16" s="249"/>
      <c r="BD16" s="279"/>
      <c r="BE16" s="249"/>
      <c r="BF16" s="279"/>
      <c r="BG16" s="249"/>
      <c r="BH16" s="279"/>
      <c r="BI16" s="280"/>
      <c r="BJ16" s="283"/>
      <c r="BK16" s="278"/>
      <c r="BL16" s="249"/>
      <c r="BM16" s="279"/>
      <c r="BN16" s="249"/>
      <c r="BO16" s="279"/>
      <c r="BP16" s="249"/>
      <c r="BQ16" s="279"/>
      <c r="BR16" s="280"/>
      <c r="BS16" s="283"/>
      <c r="BT16" s="278"/>
      <c r="BU16" s="249"/>
      <c r="BV16" s="279"/>
      <c r="BW16" s="249"/>
      <c r="BX16" s="279"/>
      <c r="BY16" s="249"/>
      <c r="BZ16" s="279"/>
      <c r="CA16" s="280"/>
      <c r="CB16" s="283"/>
      <c r="CC16" s="278"/>
      <c r="CD16" s="249"/>
      <c r="CE16" s="279"/>
      <c r="CF16" s="249"/>
      <c r="CG16" s="279"/>
      <c r="CH16" s="249"/>
      <c r="CI16" s="279"/>
      <c r="CJ16" s="280"/>
      <c r="CK16" s="283"/>
      <c r="CL16" s="278"/>
      <c r="CM16" s="249"/>
      <c r="CN16" s="279"/>
      <c r="CO16" s="249"/>
      <c r="CP16" s="279"/>
      <c r="CQ16" s="249"/>
      <c r="CR16" s="279"/>
      <c r="CS16" s="280"/>
      <c r="CT16" s="283"/>
      <c r="CU16" s="278"/>
      <c r="CV16" s="249"/>
      <c r="CW16" s="279"/>
      <c r="CX16" s="249"/>
      <c r="CY16" s="279"/>
      <c r="CZ16" s="249"/>
      <c r="DA16" s="279"/>
      <c r="DB16" s="280"/>
      <c r="DC16" s="283"/>
      <c r="DD16" s="278"/>
      <c r="DE16" s="249"/>
      <c r="DF16" s="279"/>
      <c r="DG16" s="249"/>
      <c r="DH16" s="279"/>
      <c r="DI16" s="249"/>
      <c r="DJ16" s="279"/>
      <c r="DK16" s="280"/>
      <c r="DL16" s="283"/>
      <c r="DM16" s="278"/>
      <c r="DN16" s="249"/>
      <c r="DO16" s="279"/>
      <c r="DP16" s="249"/>
      <c r="DQ16" s="279"/>
      <c r="DR16" s="249"/>
      <c r="DS16" s="279"/>
      <c r="DT16" s="280"/>
      <c r="DU16" s="283"/>
      <c r="DV16" s="278"/>
      <c r="DW16" s="249"/>
      <c r="DX16" s="279"/>
      <c r="DY16" s="249"/>
      <c r="DZ16" s="279"/>
      <c r="EA16" s="249"/>
      <c r="EB16" s="279"/>
      <c r="EC16" s="280"/>
      <c r="ED16" s="283"/>
      <c r="EE16" s="278"/>
      <c r="EF16" s="249"/>
      <c r="EG16" s="279"/>
      <c r="EH16" s="249"/>
      <c r="EI16" s="279"/>
      <c r="EJ16" s="249"/>
      <c r="EK16" s="279"/>
      <c r="EL16" s="280"/>
      <c r="EM16" s="283"/>
      <c r="EN16" s="278"/>
      <c r="EO16" s="249"/>
      <c r="EP16" s="279"/>
      <c r="EQ16" s="249"/>
      <c r="ER16" s="279"/>
      <c r="ES16" s="249"/>
      <c r="ET16" s="279"/>
      <c r="EU16" s="280"/>
      <c r="EV16" s="283"/>
      <c r="EW16" s="278"/>
      <c r="EX16" s="249"/>
      <c r="EY16" s="279"/>
      <c r="EZ16" s="249"/>
      <c r="FA16" s="279"/>
      <c r="FB16" s="249"/>
      <c r="FC16" s="279"/>
      <c r="FD16" s="280"/>
      <c r="FE16" s="283"/>
      <c r="FF16" s="278"/>
      <c r="FG16" s="249"/>
      <c r="FH16" s="279"/>
      <c r="FI16" s="249"/>
      <c r="FJ16" s="279"/>
      <c r="FK16" s="249"/>
      <c r="FL16" s="279"/>
      <c r="FM16" s="280"/>
      <c r="FN16" s="283"/>
      <c r="FO16" s="278"/>
      <c r="FP16" s="249"/>
      <c r="FQ16" s="279"/>
      <c r="FR16" s="249"/>
      <c r="FS16" s="279"/>
      <c r="FT16" s="249"/>
      <c r="FU16" s="279"/>
      <c r="FV16" s="280"/>
      <c r="FW16" s="283"/>
    </row>
    <row r="17" spans="1:179" ht="16.5" thickBot="1">
      <c r="A17" s="228" t="s">
        <v>323</v>
      </c>
      <c r="B17" s="240"/>
      <c r="C17" s="237"/>
      <c r="D17" s="237"/>
      <c r="E17" s="239"/>
      <c r="F17" s="264">
        <f>SUM(F5:F16)</f>
        <v>22</v>
      </c>
      <c r="G17" s="265">
        <f aca="true" t="shared" si="8" ref="G17:P17">SUM(G5:G16)</f>
        <v>34</v>
      </c>
      <c r="H17" s="265">
        <f t="shared" si="8"/>
        <v>29</v>
      </c>
      <c r="I17" s="265">
        <f t="shared" si="8"/>
        <v>27</v>
      </c>
      <c r="J17" s="265">
        <f t="shared" si="8"/>
        <v>26</v>
      </c>
      <c r="K17" s="265">
        <f t="shared" si="8"/>
        <v>30</v>
      </c>
      <c r="L17" s="265">
        <f t="shared" si="8"/>
        <v>34</v>
      </c>
      <c r="M17" s="271">
        <f t="shared" si="8"/>
        <v>22</v>
      </c>
      <c r="N17" s="264">
        <f t="shared" si="8"/>
        <v>111</v>
      </c>
      <c r="O17" s="271">
        <f t="shared" si="8"/>
        <v>113</v>
      </c>
      <c r="P17" s="271">
        <f t="shared" si="8"/>
        <v>124</v>
      </c>
      <c r="Q17" s="272">
        <f>+SUM(N17*2+P17)/(N17+O17)</f>
        <v>1.5446428571428572</v>
      </c>
      <c r="R17" s="284"/>
      <c r="S17" s="285" t="str">
        <f>IF(SUM(R5:S16)=4," ","err")</f>
        <v> </v>
      </c>
      <c r="T17" s="286"/>
      <c r="U17" s="285" t="str">
        <f>IF(SUM(T5:U16)=4," ","err")</f>
        <v> </v>
      </c>
      <c r="V17" s="286"/>
      <c r="W17" s="285" t="str">
        <f>IF(SUM(V5:W16)=4," ","err")</f>
        <v> </v>
      </c>
      <c r="X17" s="286"/>
      <c r="Y17" s="285" t="str">
        <f>IF(SUM(X5:Y16)=4," ","err")</f>
        <v> </v>
      </c>
      <c r="Z17" s="287">
        <f>IF((SUM(R5:R16)+SUM(T5:T16)+SUM(V5:V16)+SUM(X5:X16))&gt;8,1,0)</f>
        <v>1</v>
      </c>
      <c r="AA17" s="284"/>
      <c r="AB17" s="285" t="str">
        <f>IF(SUM(AA5:AB16)=4," ","err")</f>
        <v> </v>
      </c>
      <c r="AC17" s="286"/>
      <c r="AD17" s="285" t="str">
        <f>IF(SUM(AC5:AD16)=4," ","err")</f>
        <v> </v>
      </c>
      <c r="AE17" s="286"/>
      <c r="AF17" s="285" t="str">
        <f>IF(SUM(AE5:AF16)=4," ","err")</f>
        <v> </v>
      </c>
      <c r="AG17" s="286"/>
      <c r="AH17" s="285" t="str">
        <f>IF(SUM(AG5:AH16)=4," ","err")</f>
        <v> </v>
      </c>
      <c r="AI17" s="287">
        <f>IF((SUM(AA5:AA16)+SUM(AC5:AC16)+SUM(AE5:AE16)+SUM(AG5:AG16))&gt;8,1,0)</f>
        <v>0</v>
      </c>
      <c r="AJ17" s="284"/>
      <c r="AK17" s="285" t="str">
        <f>IF(SUM(AJ5:AK16)=4," ","err")</f>
        <v> </v>
      </c>
      <c r="AL17" s="286"/>
      <c r="AM17" s="285" t="str">
        <f>IF(SUM(AL5:AM16)=4," ","err")</f>
        <v> </v>
      </c>
      <c r="AN17" s="286"/>
      <c r="AO17" s="285" t="str">
        <f>IF(SUM(AN5:AO16)=4," ","err")</f>
        <v> </v>
      </c>
      <c r="AP17" s="286"/>
      <c r="AQ17" s="285" t="str">
        <f>IF(SUM(AP5:AQ16)=4," ","err")</f>
        <v> </v>
      </c>
      <c r="AR17" s="287">
        <f>IF((SUM(AJ5:AJ16)+SUM(AL5:AL16)+SUM(AN5:AN16)+SUM(AP5:AP16))&gt;8,1,0)</f>
        <v>0</v>
      </c>
      <c r="AS17" s="284"/>
      <c r="AT17" s="285" t="str">
        <f>IF(SUM(AS5:AT16)=4," ","err")</f>
        <v> </v>
      </c>
      <c r="AU17" s="286"/>
      <c r="AV17" s="285" t="str">
        <f>IF(SUM(AU5:AV16)=4," ","err")</f>
        <v> </v>
      </c>
      <c r="AW17" s="286"/>
      <c r="AX17" s="285" t="str">
        <f>IF(SUM(AW5:AX16)=4," ","err")</f>
        <v> </v>
      </c>
      <c r="AY17" s="286"/>
      <c r="AZ17" s="285" t="str">
        <f>IF(SUM(AY5:AZ16)=4," ","err")</f>
        <v> </v>
      </c>
      <c r="BA17" s="287">
        <f>IF((SUM(AS5:AS16)+SUM(AU5:AU16)+SUM(AW5:AW16)+SUM(AY5:AY16))&gt;8,1,0)</f>
        <v>1</v>
      </c>
      <c r="BB17" s="284"/>
      <c r="BC17" s="285" t="str">
        <f>IF(SUM(BB5:BC16)=4," ","err")</f>
        <v> </v>
      </c>
      <c r="BD17" s="286"/>
      <c r="BE17" s="285" t="str">
        <f>IF(SUM(BD5:BE16)=4," ","err")</f>
        <v> </v>
      </c>
      <c r="BF17" s="286"/>
      <c r="BG17" s="285" t="str">
        <f>IF(SUM(BF5:BG16)=4," ","err")</f>
        <v> </v>
      </c>
      <c r="BH17" s="286"/>
      <c r="BI17" s="285" t="str">
        <f>IF(SUM(BH5:BI16)=4," ","err")</f>
        <v> </v>
      </c>
      <c r="BJ17" s="287">
        <f>IF((SUM(BB5:BB16)+SUM(BD5:BD16)+SUM(BF5:BF16)+SUM(BH5:BH16))&gt;8,1,0)</f>
        <v>1</v>
      </c>
      <c r="BK17" s="284"/>
      <c r="BL17" s="285" t="str">
        <f>IF(SUM(BK5:BL16)=4," ","err")</f>
        <v> </v>
      </c>
      <c r="BM17" s="286"/>
      <c r="BN17" s="285" t="str">
        <f>IF(SUM(BM5:BN16)=4," ","err")</f>
        <v> </v>
      </c>
      <c r="BO17" s="286"/>
      <c r="BP17" s="285" t="str">
        <f>IF(SUM(BO5:BP16)=4," ","err")</f>
        <v> </v>
      </c>
      <c r="BQ17" s="286"/>
      <c r="BR17" s="285" t="str">
        <f>IF(SUM(BQ5:BR16)=4," ","err")</f>
        <v> </v>
      </c>
      <c r="BS17" s="287">
        <f>IF((SUM(BK5:BK16)+SUM(BM5:BM16)+SUM(BO5:BO16)+SUM(BQ5:BQ16))&gt;8,1,0)</f>
        <v>1</v>
      </c>
      <c r="BT17" s="284"/>
      <c r="BU17" s="285" t="str">
        <f>IF(SUM(BT5:BU16)=4," ","err")</f>
        <v> </v>
      </c>
      <c r="BV17" s="286"/>
      <c r="BW17" s="285" t="str">
        <f>IF(SUM(BV5:BW16)=4," ","err")</f>
        <v> </v>
      </c>
      <c r="BX17" s="286"/>
      <c r="BY17" s="285" t="str">
        <f>IF(SUM(BX5:BY16)=4," ","err")</f>
        <v> </v>
      </c>
      <c r="BZ17" s="286"/>
      <c r="CA17" s="285" t="str">
        <f>IF(SUM(BZ5:CA16)=4," ","err")</f>
        <v> </v>
      </c>
      <c r="CB17" s="287">
        <f>IF((SUM(BT5:BT16)+SUM(BV5:BV16)+SUM(BX5:BX16)+SUM(BZ5:BZ16))&gt;8,1,0)</f>
        <v>1</v>
      </c>
      <c r="CC17" s="284"/>
      <c r="CD17" s="285" t="str">
        <f>IF(SUM(CC5:CD16)=4," ","err")</f>
        <v> </v>
      </c>
      <c r="CE17" s="286"/>
      <c r="CF17" s="285" t="str">
        <f>IF(SUM(CE5:CF16)=4," ","err")</f>
        <v> </v>
      </c>
      <c r="CG17" s="286"/>
      <c r="CH17" s="285" t="str">
        <f>IF(SUM(CG5:CH16)=4," ","err")</f>
        <v> </v>
      </c>
      <c r="CI17" s="286"/>
      <c r="CJ17" s="285" t="str">
        <f>IF(SUM(CI5:CJ16)=4," ","err")</f>
        <v> </v>
      </c>
      <c r="CK17" s="287">
        <f>IF((SUM(CC5:CC16)+SUM(CE5:CE16)+SUM(CG5:CG16)+SUM(CI5:CI16))&gt;8,1,0)</f>
        <v>0</v>
      </c>
      <c r="CL17" s="284"/>
      <c r="CM17" s="285" t="str">
        <f>IF(SUM(CL5:CM16)=4," ","err")</f>
        <v> </v>
      </c>
      <c r="CN17" s="286"/>
      <c r="CO17" s="285" t="str">
        <f>IF(SUM(CN5:CO16)=4," ","err")</f>
        <v> </v>
      </c>
      <c r="CP17" s="286"/>
      <c r="CQ17" s="285" t="str">
        <f>IF(SUM(CP5:CQ16)=4," ","err")</f>
        <v> </v>
      </c>
      <c r="CR17" s="286"/>
      <c r="CS17" s="285" t="str">
        <f>IF(SUM(CR5:CS16)=4," ","err")</f>
        <v> </v>
      </c>
      <c r="CT17" s="287">
        <f>IF((SUM(CL5:CL16)+SUM(CN5:CN16)+SUM(CP5:CP16)+SUM(CR5:CR16))&gt;8,1,0)</f>
        <v>0</v>
      </c>
      <c r="CU17" s="284"/>
      <c r="CV17" s="285" t="str">
        <f>IF(SUM(CU5:CV16)=4," ","err")</f>
        <v> </v>
      </c>
      <c r="CW17" s="286"/>
      <c r="CX17" s="285" t="str">
        <f>IF(SUM(CW5:CX16)=4," ","err")</f>
        <v> </v>
      </c>
      <c r="CY17" s="286"/>
      <c r="CZ17" s="285" t="str">
        <f>IF(SUM(CY5:CZ16)=4," ","err")</f>
        <v> </v>
      </c>
      <c r="DA17" s="286"/>
      <c r="DB17" s="285" t="str">
        <f>IF(SUM(DA5:DB16)=4," ","err")</f>
        <v> </v>
      </c>
      <c r="DC17" s="287">
        <f>IF((SUM(CU5:CU16)+SUM(CW5:CW16)+SUM(CY5:CY16)+SUM(DA5:DA16))&gt;8,1,0)</f>
        <v>0</v>
      </c>
      <c r="DD17" s="284"/>
      <c r="DE17" s="285" t="str">
        <f>IF(SUM(DD5:DE16)=4," ","err")</f>
        <v> </v>
      </c>
      <c r="DF17" s="286"/>
      <c r="DG17" s="285" t="str">
        <f>IF(SUM(DF5:DG16)=4," ","err")</f>
        <v> </v>
      </c>
      <c r="DH17" s="286"/>
      <c r="DI17" s="285" t="str">
        <f>IF(SUM(DH5:DI16)=4," ","err")</f>
        <v> </v>
      </c>
      <c r="DJ17" s="286"/>
      <c r="DK17" s="285" t="str">
        <f>IF(SUM(DJ5:DK16)=4," ","err")</f>
        <v> </v>
      </c>
      <c r="DL17" s="287">
        <f>IF((SUM(DD5:DD16)+SUM(DF5:DF16)+SUM(DH5:DH16)+SUM(DJ5:DJ16))&gt;8,1,0)</f>
        <v>0</v>
      </c>
      <c r="DM17" s="284"/>
      <c r="DN17" s="285" t="str">
        <f>IF(SUM(DM5:DN16)=4," ","err")</f>
        <v> </v>
      </c>
      <c r="DO17" s="286"/>
      <c r="DP17" s="285" t="str">
        <f>IF(SUM(DO5:DP16)=4," ","err")</f>
        <v> </v>
      </c>
      <c r="DQ17" s="286"/>
      <c r="DR17" s="285" t="str">
        <f>IF(SUM(DQ5:DR16)=4," ","err")</f>
        <v> </v>
      </c>
      <c r="DS17" s="286"/>
      <c r="DT17" s="285" t="str">
        <f>IF(SUM(DS5:DT16)=4," ","err")</f>
        <v> </v>
      </c>
      <c r="DU17" s="287">
        <f>IF((SUM(DM5:DM16)+SUM(DO5:DO16)+SUM(DQ5:DQ16)+SUM(DS5:DS16))&gt;8,1,0)</f>
        <v>0</v>
      </c>
      <c r="DV17" s="284"/>
      <c r="DW17" s="285" t="str">
        <f>IF(SUM(DV5:DW16)=4," ","err")</f>
        <v> </v>
      </c>
      <c r="DX17" s="286"/>
      <c r="DY17" s="285" t="str">
        <f>IF(SUM(DX5:DY16)=4," ","err")</f>
        <v> </v>
      </c>
      <c r="DZ17" s="286"/>
      <c r="EA17" s="285" t="str">
        <f>IF(SUM(DZ5:EA16)=4," ","err")</f>
        <v> </v>
      </c>
      <c r="EB17" s="286"/>
      <c r="EC17" s="285" t="str">
        <f>IF(SUM(EB5:EC16)=4," ","err")</f>
        <v> </v>
      </c>
      <c r="ED17" s="287">
        <f>IF((SUM(DV5:DV16)+SUM(DX5:DX16)+SUM(DZ5:DZ16)+SUM(EB5:EB16))&gt;8,1,0)</f>
        <v>0</v>
      </c>
      <c r="EE17" s="284"/>
      <c r="EF17" s="285" t="str">
        <f>IF(SUM(EE5:EF16)=4," ","err")</f>
        <v> </v>
      </c>
      <c r="EG17" s="286"/>
      <c r="EH17" s="285" t="str">
        <f>IF(SUM(EG5:EH16)=4," ","err")</f>
        <v> </v>
      </c>
      <c r="EI17" s="286"/>
      <c r="EJ17" s="285" t="str">
        <f>IF(SUM(EI5:EJ16)=4," ","err")</f>
        <v> </v>
      </c>
      <c r="EK17" s="286"/>
      <c r="EL17" s="285" t="str">
        <f>IF(SUM(EK5:EL16)=4," ","err")</f>
        <v> </v>
      </c>
      <c r="EM17" s="287">
        <f>IF((SUM(EE5:EE16)+SUM(EG5:EG16)+SUM(EI5:EI16)+SUM(EK5:EK16))&gt;8,1,0)</f>
        <v>1</v>
      </c>
      <c r="EN17" s="284"/>
      <c r="EO17" s="285" t="str">
        <f>IF(SUM(EN5:EO16)=4," ","err")</f>
        <v>err</v>
      </c>
      <c r="EP17" s="286"/>
      <c r="EQ17" s="285" t="str">
        <f>IF(SUM(EP5:EQ16)=4," ","err")</f>
        <v>err</v>
      </c>
      <c r="ER17" s="286"/>
      <c r="ES17" s="285" t="str">
        <f>IF(SUM(ER5:ES16)=4," ","err")</f>
        <v>err</v>
      </c>
      <c r="ET17" s="286"/>
      <c r="EU17" s="285" t="str">
        <f>IF(SUM(ET5:EU16)=4," ","err")</f>
        <v>err</v>
      </c>
      <c r="EV17" s="287">
        <f>IF((SUM(EN5:EN16)+SUM(EP5:EP16)+SUM(ER5:ER16)+SUM(ET5:ET16))&gt;8,1,0)</f>
        <v>0</v>
      </c>
      <c r="EW17" s="284"/>
      <c r="EX17" s="285" t="str">
        <f>IF(SUM(EW5:EX16)=4," ","err")</f>
        <v>err</v>
      </c>
      <c r="EY17" s="286"/>
      <c r="EZ17" s="285" t="str">
        <f>IF(SUM(EY5:EZ16)=4," ","err")</f>
        <v>err</v>
      </c>
      <c r="FA17" s="286"/>
      <c r="FB17" s="285" t="str">
        <f>IF(SUM(FA5:FB16)=4," ","err")</f>
        <v>err</v>
      </c>
      <c r="FC17" s="286"/>
      <c r="FD17" s="285" t="str">
        <f>IF(SUM(FC5:FD16)=4," ","err")</f>
        <v>err</v>
      </c>
      <c r="FE17" s="287">
        <f>IF((SUM(EW5:EW16)+SUM(EY5:EY16)+SUM(FA5:FA16)+SUM(FC5:FC16))&gt;8,1,0)</f>
        <v>0</v>
      </c>
      <c r="FF17" s="284"/>
      <c r="FG17" s="285" t="str">
        <f>IF(SUM(FF5:FG16)=4," ","err")</f>
        <v>err</v>
      </c>
      <c r="FH17" s="286"/>
      <c r="FI17" s="285" t="str">
        <f>IF(SUM(FH5:FI16)=4," ","err")</f>
        <v>err</v>
      </c>
      <c r="FJ17" s="286"/>
      <c r="FK17" s="285" t="str">
        <f>IF(SUM(FJ5:FK16)=4," ","err")</f>
        <v>err</v>
      </c>
      <c r="FL17" s="286"/>
      <c r="FM17" s="285" t="str">
        <f>IF(SUM(FL5:FM16)=4," ","err")</f>
        <v>err</v>
      </c>
      <c r="FN17" s="287">
        <f>IF((SUM(FF5:FF16)+SUM(FH5:FH16)+SUM(FJ5:FJ16)+SUM(FL5:FL16))&gt;8,1,0)</f>
        <v>0</v>
      </c>
      <c r="FO17" s="284"/>
      <c r="FP17" s="285" t="str">
        <f>IF(SUM(FO5:FP16)=4," ","err")</f>
        <v>err</v>
      </c>
      <c r="FQ17" s="286"/>
      <c r="FR17" s="285" t="str">
        <f>IF(SUM(FQ5:FR16)=4," ","err")</f>
        <v>err</v>
      </c>
      <c r="FS17" s="286"/>
      <c r="FT17" s="285" t="str">
        <f>IF(SUM(FS5:FT16)=4," ","err")</f>
        <v>err</v>
      </c>
      <c r="FU17" s="286"/>
      <c r="FV17" s="285" t="str">
        <f>IF(SUM(FU5:FV16)=4," ","err")</f>
        <v>err</v>
      </c>
      <c r="FW17" s="287">
        <f>IF((SUM(FO5:FO16)+SUM(FQ5:FQ16)+SUM(FS5:FS16)+SUM(FU5:FU16))&gt;8,1,0)</f>
        <v>0</v>
      </c>
    </row>
    <row r="18" ht="15">
      <c r="A18" s="228" t="s">
        <v>324</v>
      </c>
    </row>
    <row r="19" ht="15.75" thickBot="1"/>
    <row r="20" spans="1:179" ht="21" customHeight="1" thickBot="1">
      <c r="A20" s="328" t="s">
        <v>298</v>
      </c>
      <c r="B20" s="291"/>
      <c r="C20" s="292"/>
      <c r="D20" s="320"/>
      <c r="E20" s="293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5"/>
      <c r="R20" s="576"/>
      <c r="S20" s="577"/>
      <c r="T20" s="577"/>
      <c r="U20" s="577"/>
      <c r="V20" s="577"/>
      <c r="W20" s="577"/>
      <c r="X20" s="577"/>
      <c r="Y20" s="577"/>
      <c r="Z20" s="578"/>
      <c r="AA20" s="576"/>
      <c r="AB20" s="577"/>
      <c r="AC20" s="577"/>
      <c r="AD20" s="577"/>
      <c r="AE20" s="577"/>
      <c r="AF20" s="577"/>
      <c r="AG20" s="577"/>
      <c r="AH20" s="577"/>
      <c r="AI20" s="578"/>
      <c r="AJ20" s="576"/>
      <c r="AK20" s="577"/>
      <c r="AL20" s="577"/>
      <c r="AM20" s="577"/>
      <c r="AN20" s="577"/>
      <c r="AO20" s="577"/>
      <c r="AP20" s="577"/>
      <c r="AQ20" s="577"/>
      <c r="AR20" s="578"/>
      <c r="AS20" s="576"/>
      <c r="AT20" s="577"/>
      <c r="AU20" s="577"/>
      <c r="AV20" s="577"/>
      <c r="AW20" s="577"/>
      <c r="AX20" s="577"/>
      <c r="AY20" s="577"/>
      <c r="AZ20" s="577"/>
      <c r="BA20" s="578"/>
      <c r="BB20" s="576"/>
      <c r="BC20" s="577"/>
      <c r="BD20" s="577"/>
      <c r="BE20" s="577"/>
      <c r="BF20" s="577"/>
      <c r="BG20" s="577"/>
      <c r="BH20" s="577"/>
      <c r="BI20" s="577"/>
      <c r="BJ20" s="578"/>
      <c r="BK20" s="576"/>
      <c r="BL20" s="577"/>
      <c r="BM20" s="577"/>
      <c r="BN20" s="577"/>
      <c r="BO20" s="577"/>
      <c r="BP20" s="577"/>
      <c r="BQ20" s="577"/>
      <c r="BR20" s="577"/>
      <c r="BS20" s="578"/>
      <c r="BT20" s="576"/>
      <c r="BU20" s="577"/>
      <c r="BV20" s="577"/>
      <c r="BW20" s="577"/>
      <c r="BX20" s="577"/>
      <c r="BY20" s="577"/>
      <c r="BZ20" s="577"/>
      <c r="CA20" s="577"/>
      <c r="CB20" s="578"/>
      <c r="CC20" s="576"/>
      <c r="CD20" s="577"/>
      <c r="CE20" s="577"/>
      <c r="CF20" s="577"/>
      <c r="CG20" s="577"/>
      <c r="CH20" s="577"/>
      <c r="CI20" s="577"/>
      <c r="CJ20" s="577"/>
      <c r="CK20" s="578"/>
      <c r="CL20" s="576"/>
      <c r="CM20" s="577"/>
      <c r="CN20" s="577"/>
      <c r="CO20" s="577"/>
      <c r="CP20" s="577"/>
      <c r="CQ20" s="577"/>
      <c r="CR20" s="577"/>
      <c r="CS20" s="577"/>
      <c r="CT20" s="578"/>
      <c r="CU20" s="576"/>
      <c r="CV20" s="577"/>
      <c r="CW20" s="577"/>
      <c r="CX20" s="577"/>
      <c r="CY20" s="577"/>
      <c r="CZ20" s="577"/>
      <c r="DA20" s="577"/>
      <c r="DB20" s="577"/>
      <c r="DC20" s="578"/>
      <c r="DD20" s="576"/>
      <c r="DE20" s="577"/>
      <c r="DF20" s="577"/>
      <c r="DG20" s="577"/>
      <c r="DH20" s="577"/>
      <c r="DI20" s="577"/>
      <c r="DJ20" s="577"/>
      <c r="DK20" s="577"/>
      <c r="DL20" s="578"/>
      <c r="DM20" s="576"/>
      <c r="DN20" s="577"/>
      <c r="DO20" s="577"/>
      <c r="DP20" s="577"/>
      <c r="DQ20" s="577"/>
      <c r="DR20" s="577"/>
      <c r="DS20" s="577"/>
      <c r="DT20" s="577"/>
      <c r="DU20" s="578"/>
      <c r="DV20" s="576"/>
      <c r="DW20" s="577"/>
      <c r="DX20" s="577"/>
      <c r="DY20" s="577"/>
      <c r="DZ20" s="577"/>
      <c r="EA20" s="577"/>
      <c r="EB20" s="577"/>
      <c r="EC20" s="577"/>
      <c r="ED20" s="578"/>
      <c r="EE20" s="576"/>
      <c r="EF20" s="577"/>
      <c r="EG20" s="577"/>
      <c r="EH20" s="577"/>
      <c r="EI20" s="577"/>
      <c r="EJ20" s="577"/>
      <c r="EK20" s="577"/>
      <c r="EL20" s="577"/>
      <c r="EM20" s="578"/>
      <c r="EN20" s="576"/>
      <c r="EO20" s="577"/>
      <c r="EP20" s="577"/>
      <c r="EQ20" s="577"/>
      <c r="ER20" s="577"/>
      <c r="ES20" s="577"/>
      <c r="ET20" s="577"/>
      <c r="EU20" s="577"/>
      <c r="EV20" s="578"/>
      <c r="EW20" s="576"/>
      <c r="EX20" s="577"/>
      <c r="EY20" s="577"/>
      <c r="EZ20" s="577"/>
      <c r="FA20" s="577"/>
      <c r="FB20" s="577"/>
      <c r="FC20" s="577"/>
      <c r="FD20" s="577"/>
      <c r="FE20" s="578"/>
      <c r="FF20" s="576"/>
      <c r="FG20" s="577"/>
      <c r="FH20" s="577"/>
      <c r="FI20" s="577"/>
      <c r="FJ20" s="577"/>
      <c r="FK20" s="577"/>
      <c r="FL20" s="577"/>
      <c r="FM20" s="577"/>
      <c r="FN20" s="578"/>
      <c r="FO20" s="576"/>
      <c r="FP20" s="577"/>
      <c r="FQ20" s="577"/>
      <c r="FR20" s="577"/>
      <c r="FS20" s="577"/>
      <c r="FT20" s="577"/>
      <c r="FU20" s="577"/>
      <c r="FV20" s="577"/>
      <c r="FW20" s="578"/>
    </row>
    <row r="21" spans="1:179" ht="15.75">
      <c r="A21" s="256" t="s">
        <v>220</v>
      </c>
      <c r="B21" s="314">
        <f aca="true" t="shared" si="9" ref="B21:B26">14*1.5</f>
        <v>21</v>
      </c>
      <c r="C21" s="244">
        <f aca="true" t="shared" si="10" ref="C21:C28">+N21+O21</f>
        <v>45</v>
      </c>
      <c r="D21" s="311">
        <v>0</v>
      </c>
      <c r="E21" s="317" t="str">
        <f aca="true" t="shared" si="11" ref="E21:E27">+IF(D21&lt;=0,"QUALIFIED","INELIGIBLE")</f>
        <v>QUALIFIED</v>
      </c>
      <c r="F21" s="252">
        <f>+R21+AA21+AJ21+AS21+BB21+BK21+BT21+CC21+CL21+CU21+DD21+DM21+DV21+EE21+EN21+EW21+FF21+FO21</f>
        <v>5</v>
      </c>
      <c r="G21" s="252">
        <f aca="true" t="shared" si="12" ref="G21:M32">+S21+AB21+AK21+AT21+BC21+BL21+BU21+CD21+CM21+CV21+DE21+DN21+DW21+EF21+EO21+EX21+FG21+FP21</f>
        <v>6</v>
      </c>
      <c r="H21" s="252">
        <f t="shared" si="12"/>
        <v>6</v>
      </c>
      <c r="I21" s="252">
        <f t="shared" si="12"/>
        <v>6</v>
      </c>
      <c r="J21" s="252">
        <f t="shared" si="12"/>
        <v>3</v>
      </c>
      <c r="K21" s="252">
        <f t="shared" si="12"/>
        <v>8</v>
      </c>
      <c r="L21" s="252">
        <f t="shared" si="12"/>
        <v>6</v>
      </c>
      <c r="M21" s="258">
        <f t="shared" si="12"/>
        <v>5</v>
      </c>
      <c r="N21" s="251">
        <f>+F21+H21+J21+L21</f>
        <v>20</v>
      </c>
      <c r="O21" s="252">
        <f>+G21+I21+K21+M21</f>
        <v>25</v>
      </c>
      <c r="P21" s="261">
        <f>+Z21+AI21+AR21+BA21+BJ21+BS21+CB21+CK21+CT21+DC21+DL21+DU21+ED21+EM21+EV21+FE21+FN21+FW21</f>
        <v>39</v>
      </c>
      <c r="Q21" s="298">
        <f>+SUM(N21*2+P21)/(N21+O21)</f>
        <v>1.7555555555555555</v>
      </c>
      <c r="R21" s="274">
        <v>1</v>
      </c>
      <c r="S21" s="248">
        <v>0</v>
      </c>
      <c r="T21" s="274">
        <v>1</v>
      </c>
      <c r="U21" s="248">
        <v>0</v>
      </c>
      <c r="V21" s="274">
        <v>0</v>
      </c>
      <c r="W21" s="248">
        <v>1</v>
      </c>
      <c r="X21" s="274">
        <v>1</v>
      </c>
      <c r="Y21" s="275">
        <v>0</v>
      </c>
      <c r="Z21" s="281">
        <v>4</v>
      </c>
      <c r="AA21" s="273">
        <v>0</v>
      </c>
      <c r="AB21" s="248">
        <v>1</v>
      </c>
      <c r="AC21" s="274">
        <v>1</v>
      </c>
      <c r="AD21" s="248">
        <v>0</v>
      </c>
      <c r="AE21" s="274">
        <v>0</v>
      </c>
      <c r="AF21" s="248">
        <v>1</v>
      </c>
      <c r="AG21" s="274">
        <v>0</v>
      </c>
      <c r="AH21" s="275">
        <v>1</v>
      </c>
      <c r="AI21" s="281">
        <v>3</v>
      </c>
      <c r="AJ21" s="273">
        <v>0</v>
      </c>
      <c r="AK21" s="248">
        <v>1</v>
      </c>
      <c r="AL21" s="274">
        <v>1</v>
      </c>
      <c r="AM21" s="248">
        <v>0</v>
      </c>
      <c r="AN21" s="274">
        <v>0</v>
      </c>
      <c r="AO21" s="248">
        <v>0</v>
      </c>
      <c r="AP21" s="274">
        <v>1</v>
      </c>
      <c r="AQ21" s="275">
        <v>0</v>
      </c>
      <c r="AR21" s="281">
        <v>1</v>
      </c>
      <c r="AS21" s="273">
        <v>1</v>
      </c>
      <c r="AT21" s="248">
        <v>0</v>
      </c>
      <c r="AU21" s="274">
        <v>0</v>
      </c>
      <c r="AV21" s="248">
        <v>1</v>
      </c>
      <c r="AW21" s="274">
        <v>0</v>
      </c>
      <c r="AX21" s="248">
        <v>1</v>
      </c>
      <c r="AY21" s="274">
        <v>0</v>
      </c>
      <c r="AZ21" s="275">
        <v>1</v>
      </c>
      <c r="BA21" s="281">
        <v>0</v>
      </c>
      <c r="BB21" s="273"/>
      <c r="BC21" s="248"/>
      <c r="BD21" s="274"/>
      <c r="BE21" s="248"/>
      <c r="BF21" s="274"/>
      <c r="BG21" s="248"/>
      <c r="BH21" s="274"/>
      <c r="BI21" s="275"/>
      <c r="BJ21" s="281"/>
      <c r="BK21" s="273">
        <v>1</v>
      </c>
      <c r="BL21" s="248">
        <v>0</v>
      </c>
      <c r="BM21" s="274">
        <v>0</v>
      </c>
      <c r="BN21" s="248">
        <v>1</v>
      </c>
      <c r="BO21" s="274">
        <v>0</v>
      </c>
      <c r="BP21" s="248">
        <v>1</v>
      </c>
      <c r="BQ21" s="274">
        <v>0</v>
      </c>
      <c r="BR21" s="275">
        <v>0</v>
      </c>
      <c r="BS21" s="281">
        <v>1</v>
      </c>
      <c r="BT21" s="273">
        <v>0</v>
      </c>
      <c r="BU21" s="248">
        <v>1</v>
      </c>
      <c r="BV21" s="274">
        <v>0</v>
      </c>
      <c r="BW21" s="248">
        <v>1</v>
      </c>
      <c r="BX21" s="274">
        <v>1</v>
      </c>
      <c r="BY21" s="248">
        <v>0</v>
      </c>
      <c r="BZ21" s="274">
        <v>1</v>
      </c>
      <c r="CA21" s="275">
        <v>0</v>
      </c>
      <c r="CB21" s="281">
        <v>2</v>
      </c>
      <c r="CC21" s="273">
        <v>0</v>
      </c>
      <c r="CD21" s="248">
        <v>1</v>
      </c>
      <c r="CE21" s="274">
        <v>0</v>
      </c>
      <c r="CF21" s="248">
        <v>1</v>
      </c>
      <c r="CG21" s="274">
        <v>0</v>
      </c>
      <c r="CH21" s="248">
        <v>1</v>
      </c>
      <c r="CI21" s="274">
        <v>1</v>
      </c>
      <c r="CJ21" s="275">
        <v>0</v>
      </c>
      <c r="CK21" s="281">
        <v>12</v>
      </c>
      <c r="CL21" s="273">
        <v>1</v>
      </c>
      <c r="CM21" s="248">
        <v>0</v>
      </c>
      <c r="CN21" s="274">
        <v>0</v>
      </c>
      <c r="CO21" s="248">
        <v>1</v>
      </c>
      <c r="CP21" s="274">
        <v>0</v>
      </c>
      <c r="CQ21" s="248">
        <v>1</v>
      </c>
      <c r="CR21" s="274">
        <v>1</v>
      </c>
      <c r="CS21" s="275">
        <v>0</v>
      </c>
      <c r="CT21" s="281">
        <v>1</v>
      </c>
      <c r="CU21" s="273">
        <v>0</v>
      </c>
      <c r="CV21" s="248">
        <v>0</v>
      </c>
      <c r="CW21" s="274">
        <v>0</v>
      </c>
      <c r="CX21" s="248">
        <v>0</v>
      </c>
      <c r="CY21" s="274">
        <v>0</v>
      </c>
      <c r="CZ21" s="248">
        <v>1</v>
      </c>
      <c r="DA21" s="274">
        <v>0</v>
      </c>
      <c r="DB21" s="275">
        <v>1</v>
      </c>
      <c r="DC21" s="281">
        <v>0</v>
      </c>
      <c r="DD21" s="273">
        <v>0</v>
      </c>
      <c r="DE21" s="248">
        <v>0</v>
      </c>
      <c r="DF21" s="274">
        <v>1</v>
      </c>
      <c r="DG21" s="248">
        <v>0</v>
      </c>
      <c r="DH21" s="274">
        <v>0</v>
      </c>
      <c r="DI21" s="248">
        <v>0</v>
      </c>
      <c r="DJ21" s="274">
        <v>0</v>
      </c>
      <c r="DK21" s="275">
        <v>1</v>
      </c>
      <c r="DL21" s="281">
        <v>5</v>
      </c>
      <c r="DM21" s="273">
        <v>0</v>
      </c>
      <c r="DN21" s="248">
        <v>1</v>
      </c>
      <c r="DO21" s="274">
        <v>1</v>
      </c>
      <c r="DP21" s="248">
        <v>0</v>
      </c>
      <c r="DQ21" s="274">
        <v>1</v>
      </c>
      <c r="DR21" s="248">
        <v>0</v>
      </c>
      <c r="DS21" s="274">
        <v>1</v>
      </c>
      <c r="DT21" s="275">
        <v>0</v>
      </c>
      <c r="DU21" s="281">
        <v>3</v>
      </c>
      <c r="DV21" s="273">
        <v>1</v>
      </c>
      <c r="DW21" s="248">
        <v>0</v>
      </c>
      <c r="DX21" s="274">
        <v>1</v>
      </c>
      <c r="DY21" s="248">
        <v>0</v>
      </c>
      <c r="DZ21" s="274">
        <v>0</v>
      </c>
      <c r="EA21" s="248">
        <v>1</v>
      </c>
      <c r="EB21" s="274">
        <v>0</v>
      </c>
      <c r="EC21" s="275">
        <v>0</v>
      </c>
      <c r="ED21" s="281">
        <v>4</v>
      </c>
      <c r="EE21" s="273">
        <v>0</v>
      </c>
      <c r="EF21" s="248">
        <v>1</v>
      </c>
      <c r="EG21" s="274">
        <v>0</v>
      </c>
      <c r="EH21" s="248">
        <v>1</v>
      </c>
      <c r="EI21" s="274">
        <v>1</v>
      </c>
      <c r="EJ21" s="248">
        <v>0</v>
      </c>
      <c r="EK21" s="274">
        <v>0</v>
      </c>
      <c r="EL21" s="275">
        <v>1</v>
      </c>
      <c r="EM21" s="281">
        <v>3</v>
      </c>
      <c r="EN21" s="273"/>
      <c r="EO21" s="248"/>
      <c r="EP21" s="274"/>
      <c r="EQ21" s="248"/>
      <c r="ER21" s="274"/>
      <c r="ES21" s="248"/>
      <c r="ET21" s="274"/>
      <c r="EU21" s="275"/>
      <c r="EV21" s="281"/>
      <c r="EW21" s="273"/>
      <c r="EX21" s="248"/>
      <c r="EY21" s="274"/>
      <c r="EZ21" s="248"/>
      <c r="FA21" s="274"/>
      <c r="FB21" s="248"/>
      <c r="FC21" s="274"/>
      <c r="FD21" s="275"/>
      <c r="FE21" s="281"/>
      <c r="FF21" s="273"/>
      <c r="FG21" s="248"/>
      <c r="FH21" s="274"/>
      <c r="FI21" s="248"/>
      <c r="FJ21" s="274"/>
      <c r="FK21" s="248"/>
      <c r="FL21" s="274"/>
      <c r="FM21" s="275"/>
      <c r="FN21" s="281"/>
      <c r="FO21" s="273"/>
      <c r="FP21" s="248"/>
      <c r="FQ21" s="274"/>
      <c r="FR21" s="248"/>
      <c r="FS21" s="274"/>
      <c r="FT21" s="248"/>
      <c r="FU21" s="274"/>
      <c r="FV21" s="275"/>
      <c r="FW21" s="281"/>
    </row>
    <row r="22" spans="1:179" ht="15.75">
      <c r="A22" s="245" t="s">
        <v>339</v>
      </c>
      <c r="B22" s="315">
        <f t="shared" si="9"/>
        <v>21</v>
      </c>
      <c r="C22" s="242">
        <f t="shared" si="10"/>
        <v>43</v>
      </c>
      <c r="D22" s="312">
        <v>0</v>
      </c>
      <c r="E22" s="318" t="str">
        <f t="shared" si="11"/>
        <v>QUALIFIED</v>
      </c>
      <c r="F22" s="250">
        <f aca="true" t="shared" si="13" ref="F22:F32">+R22+AA22+AJ22+AS22+BB22+BK22+BT22+CC22+CL22+CU22+DD22+DM22+DV22+EE22+EN22+EW22+FF22+FO22</f>
        <v>4</v>
      </c>
      <c r="G22" s="250">
        <f t="shared" si="12"/>
        <v>6</v>
      </c>
      <c r="H22" s="250">
        <f t="shared" si="12"/>
        <v>3</v>
      </c>
      <c r="I22" s="250">
        <f t="shared" si="12"/>
        <v>7</v>
      </c>
      <c r="J22" s="250">
        <f t="shared" si="12"/>
        <v>2</v>
      </c>
      <c r="K22" s="250">
        <f t="shared" si="12"/>
        <v>9</v>
      </c>
      <c r="L22" s="250">
        <f t="shared" si="12"/>
        <v>5</v>
      </c>
      <c r="M22" s="259">
        <f t="shared" si="12"/>
        <v>7</v>
      </c>
      <c r="N22" s="253">
        <f aca="true" t="shared" si="14" ref="N22:O30">+F22+H22+J22+L22</f>
        <v>14</v>
      </c>
      <c r="O22" s="250">
        <f t="shared" si="14"/>
        <v>29</v>
      </c>
      <c r="P22" s="262">
        <f aca="true" t="shared" si="15" ref="P22:P28">+Z22+AI22+AR22+BA22+BJ22+BS22+CB22+CK22+CT22+DC22+DL22+DU22+ED22+EM22+EV22+FE22+FN22+FW22</f>
        <v>33</v>
      </c>
      <c r="Q22" s="299">
        <f aca="true" t="shared" si="16" ref="Q22:Q28">+SUM(N22*2+P22)/(N22+O22)</f>
        <v>1.4186046511627908</v>
      </c>
      <c r="R22" s="267">
        <v>0</v>
      </c>
      <c r="S22" s="243">
        <v>1</v>
      </c>
      <c r="T22" s="267">
        <v>0</v>
      </c>
      <c r="U22" s="243">
        <v>1</v>
      </c>
      <c r="V22" s="267">
        <v>0</v>
      </c>
      <c r="W22" s="243">
        <v>1</v>
      </c>
      <c r="X22" s="267">
        <v>0</v>
      </c>
      <c r="Y22" s="277">
        <v>1</v>
      </c>
      <c r="Z22" s="282">
        <v>4</v>
      </c>
      <c r="AA22" s="276">
        <v>0</v>
      </c>
      <c r="AB22" s="243">
        <v>1</v>
      </c>
      <c r="AC22" s="267">
        <v>0</v>
      </c>
      <c r="AD22" s="243">
        <v>1</v>
      </c>
      <c r="AE22" s="267">
        <v>0</v>
      </c>
      <c r="AF22" s="243">
        <v>1</v>
      </c>
      <c r="AG22" s="267">
        <v>1</v>
      </c>
      <c r="AH22" s="277">
        <v>0</v>
      </c>
      <c r="AI22" s="282">
        <v>0</v>
      </c>
      <c r="AJ22" s="276">
        <v>1</v>
      </c>
      <c r="AK22" s="243">
        <v>0</v>
      </c>
      <c r="AL22" s="267">
        <v>1</v>
      </c>
      <c r="AM22" s="243">
        <v>0</v>
      </c>
      <c r="AN22" s="267">
        <v>0</v>
      </c>
      <c r="AO22" s="243">
        <v>1</v>
      </c>
      <c r="AP22" s="267">
        <v>1</v>
      </c>
      <c r="AQ22" s="277">
        <v>0</v>
      </c>
      <c r="AR22" s="282">
        <v>2</v>
      </c>
      <c r="AS22" s="276"/>
      <c r="AT22" s="243"/>
      <c r="AU22" s="267"/>
      <c r="AV22" s="243"/>
      <c r="AW22" s="267"/>
      <c r="AX22" s="243"/>
      <c r="AY22" s="267"/>
      <c r="AZ22" s="277"/>
      <c r="BA22" s="282"/>
      <c r="BB22" s="276">
        <v>1</v>
      </c>
      <c r="BC22" s="243">
        <v>0</v>
      </c>
      <c r="BD22" s="267">
        <v>1</v>
      </c>
      <c r="BE22" s="243">
        <v>0</v>
      </c>
      <c r="BF22" s="267">
        <v>1</v>
      </c>
      <c r="BG22" s="243">
        <v>0</v>
      </c>
      <c r="BH22" s="267">
        <v>0</v>
      </c>
      <c r="BI22" s="277">
        <v>1</v>
      </c>
      <c r="BJ22" s="282">
        <v>6</v>
      </c>
      <c r="BK22" s="276">
        <v>0</v>
      </c>
      <c r="BL22" s="243">
        <v>0</v>
      </c>
      <c r="BM22" s="267">
        <v>0</v>
      </c>
      <c r="BN22" s="243">
        <v>1</v>
      </c>
      <c r="BO22" s="267">
        <v>0</v>
      </c>
      <c r="BP22" s="243">
        <v>1</v>
      </c>
      <c r="BQ22" s="267">
        <v>0</v>
      </c>
      <c r="BR22" s="277">
        <v>1</v>
      </c>
      <c r="BS22" s="282">
        <v>0</v>
      </c>
      <c r="BT22" s="276">
        <v>1</v>
      </c>
      <c r="BU22" s="243">
        <v>0</v>
      </c>
      <c r="BV22" s="267">
        <v>0</v>
      </c>
      <c r="BW22" s="243">
        <v>1</v>
      </c>
      <c r="BX22" s="267">
        <v>0</v>
      </c>
      <c r="BY22" s="243">
        <v>1</v>
      </c>
      <c r="BZ22" s="267">
        <v>0</v>
      </c>
      <c r="CA22" s="277">
        <v>1</v>
      </c>
      <c r="CB22" s="282">
        <v>5</v>
      </c>
      <c r="CC22" s="276">
        <v>1</v>
      </c>
      <c r="CD22" s="243">
        <v>0</v>
      </c>
      <c r="CE22" s="267">
        <v>1</v>
      </c>
      <c r="CF22" s="243">
        <v>0</v>
      </c>
      <c r="CG22" s="267">
        <v>0</v>
      </c>
      <c r="CH22" s="243">
        <v>1</v>
      </c>
      <c r="CI22" s="267">
        <v>0</v>
      </c>
      <c r="CJ22" s="277">
        <v>1</v>
      </c>
      <c r="CK22" s="282">
        <v>1</v>
      </c>
      <c r="CL22" s="276">
        <v>0</v>
      </c>
      <c r="CM22" s="243">
        <v>1</v>
      </c>
      <c r="CN22" s="267">
        <v>0</v>
      </c>
      <c r="CO22" s="243">
        <v>1</v>
      </c>
      <c r="CP22" s="267">
        <v>0</v>
      </c>
      <c r="CQ22" s="243">
        <v>1</v>
      </c>
      <c r="CR22" s="267">
        <v>0</v>
      </c>
      <c r="CS22" s="277">
        <v>1</v>
      </c>
      <c r="CT22" s="282">
        <v>8</v>
      </c>
      <c r="CU22" s="276">
        <v>0</v>
      </c>
      <c r="CV22" s="243">
        <v>0</v>
      </c>
      <c r="CW22" s="267">
        <v>0</v>
      </c>
      <c r="CX22" s="243">
        <v>0</v>
      </c>
      <c r="CY22" s="267">
        <v>0</v>
      </c>
      <c r="CZ22" s="243">
        <v>0</v>
      </c>
      <c r="DA22" s="267">
        <v>1</v>
      </c>
      <c r="DB22" s="277">
        <v>0</v>
      </c>
      <c r="DC22" s="282">
        <v>1</v>
      </c>
      <c r="DD22" s="276">
        <v>0</v>
      </c>
      <c r="DE22" s="243">
        <v>1</v>
      </c>
      <c r="DF22" s="267">
        <v>0</v>
      </c>
      <c r="DG22" s="243">
        <v>0</v>
      </c>
      <c r="DH22" s="267">
        <v>0</v>
      </c>
      <c r="DI22" s="243">
        <v>1</v>
      </c>
      <c r="DJ22" s="267">
        <v>1</v>
      </c>
      <c r="DK22" s="277">
        <v>0</v>
      </c>
      <c r="DL22" s="282">
        <v>3</v>
      </c>
      <c r="DM22" s="276">
        <v>0</v>
      </c>
      <c r="DN22" s="243">
        <v>1</v>
      </c>
      <c r="DO22" s="267">
        <v>0</v>
      </c>
      <c r="DP22" s="243">
        <v>1</v>
      </c>
      <c r="DQ22" s="267">
        <v>1</v>
      </c>
      <c r="DR22" s="243">
        <v>0</v>
      </c>
      <c r="DS22" s="267">
        <v>1</v>
      </c>
      <c r="DT22" s="277">
        <v>0</v>
      </c>
      <c r="DU22" s="282">
        <v>2</v>
      </c>
      <c r="DV22" s="276">
        <v>0</v>
      </c>
      <c r="DW22" s="243">
        <v>1</v>
      </c>
      <c r="DX22" s="267">
        <v>0</v>
      </c>
      <c r="DY22" s="243">
        <v>1</v>
      </c>
      <c r="DZ22" s="267">
        <v>0</v>
      </c>
      <c r="EA22" s="243">
        <v>1</v>
      </c>
      <c r="EB22" s="267">
        <v>0</v>
      </c>
      <c r="EC22" s="277">
        <v>1</v>
      </c>
      <c r="ED22" s="282">
        <v>1</v>
      </c>
      <c r="EE22" s="276"/>
      <c r="EF22" s="243"/>
      <c r="EG22" s="267"/>
      <c r="EH22" s="243"/>
      <c r="EI22" s="267"/>
      <c r="EJ22" s="243"/>
      <c r="EK22" s="267"/>
      <c r="EL22" s="277"/>
      <c r="EM22" s="282"/>
      <c r="EN22" s="276"/>
      <c r="EO22" s="243"/>
      <c r="EP22" s="267"/>
      <c r="EQ22" s="243"/>
      <c r="ER22" s="267"/>
      <c r="ES22" s="243"/>
      <c r="ET22" s="267"/>
      <c r="EU22" s="277"/>
      <c r="EV22" s="282"/>
      <c r="EW22" s="276"/>
      <c r="EX22" s="243"/>
      <c r="EY22" s="267"/>
      <c r="EZ22" s="243"/>
      <c r="FA22" s="267"/>
      <c r="FB22" s="243"/>
      <c r="FC22" s="267"/>
      <c r="FD22" s="277"/>
      <c r="FE22" s="282"/>
      <c r="FF22" s="276"/>
      <c r="FG22" s="243"/>
      <c r="FH22" s="267"/>
      <c r="FI22" s="243"/>
      <c r="FJ22" s="267"/>
      <c r="FK22" s="243"/>
      <c r="FL22" s="267"/>
      <c r="FM22" s="277"/>
      <c r="FN22" s="282"/>
      <c r="FO22" s="276"/>
      <c r="FP22" s="243"/>
      <c r="FQ22" s="267"/>
      <c r="FR22" s="243"/>
      <c r="FS22" s="267"/>
      <c r="FT22" s="243"/>
      <c r="FU22" s="267"/>
      <c r="FV22" s="277"/>
      <c r="FW22" s="282"/>
    </row>
    <row r="23" spans="1:179" ht="15.75">
      <c r="A23" s="245" t="s">
        <v>340</v>
      </c>
      <c r="B23" s="315">
        <f t="shared" si="9"/>
        <v>21</v>
      </c>
      <c r="C23" s="242">
        <f t="shared" si="10"/>
        <v>22</v>
      </c>
      <c r="D23" s="312">
        <v>0</v>
      </c>
      <c r="E23" s="318" t="str">
        <f t="shared" si="11"/>
        <v>QUALIFIED</v>
      </c>
      <c r="F23" s="250">
        <f t="shared" si="13"/>
        <v>5</v>
      </c>
      <c r="G23" s="250">
        <f t="shared" si="12"/>
        <v>3</v>
      </c>
      <c r="H23" s="250">
        <f t="shared" si="12"/>
        <v>1</v>
      </c>
      <c r="I23" s="250">
        <f t="shared" si="12"/>
        <v>3</v>
      </c>
      <c r="J23" s="250">
        <f t="shared" si="12"/>
        <v>3</v>
      </c>
      <c r="K23" s="250">
        <f t="shared" si="12"/>
        <v>4</v>
      </c>
      <c r="L23" s="250">
        <f t="shared" si="12"/>
        <v>0</v>
      </c>
      <c r="M23" s="259">
        <f t="shared" si="12"/>
        <v>3</v>
      </c>
      <c r="N23" s="253">
        <f t="shared" si="14"/>
        <v>9</v>
      </c>
      <c r="O23" s="250">
        <f t="shared" si="14"/>
        <v>13</v>
      </c>
      <c r="P23" s="262">
        <f t="shared" si="15"/>
        <v>6</v>
      </c>
      <c r="Q23" s="299">
        <f t="shared" si="16"/>
        <v>1.0909090909090908</v>
      </c>
      <c r="R23" s="267"/>
      <c r="S23" s="243"/>
      <c r="T23" s="267"/>
      <c r="U23" s="243"/>
      <c r="V23" s="267"/>
      <c r="W23" s="243"/>
      <c r="X23" s="267"/>
      <c r="Y23" s="277"/>
      <c r="Z23" s="282"/>
      <c r="AA23" s="276"/>
      <c r="AB23" s="243"/>
      <c r="AC23" s="267"/>
      <c r="AD23" s="243"/>
      <c r="AE23" s="267"/>
      <c r="AF23" s="243"/>
      <c r="AG23" s="267"/>
      <c r="AH23" s="277"/>
      <c r="AI23" s="282"/>
      <c r="AJ23" s="276">
        <v>1</v>
      </c>
      <c r="AK23" s="243">
        <v>0</v>
      </c>
      <c r="AL23" s="267">
        <v>0</v>
      </c>
      <c r="AM23" s="243">
        <v>0</v>
      </c>
      <c r="AN23" s="267">
        <v>0</v>
      </c>
      <c r="AO23" s="243">
        <v>1</v>
      </c>
      <c r="AP23" s="267">
        <v>0</v>
      </c>
      <c r="AQ23" s="277">
        <v>0</v>
      </c>
      <c r="AR23" s="282">
        <v>2</v>
      </c>
      <c r="AS23" s="276"/>
      <c r="AT23" s="243"/>
      <c r="AU23" s="267"/>
      <c r="AV23" s="243"/>
      <c r="AW23" s="267"/>
      <c r="AX23" s="243"/>
      <c r="AY23" s="267"/>
      <c r="AZ23" s="277"/>
      <c r="BA23" s="282"/>
      <c r="BB23" s="276">
        <v>1</v>
      </c>
      <c r="BC23" s="243">
        <v>0</v>
      </c>
      <c r="BD23" s="267">
        <v>0</v>
      </c>
      <c r="BE23" s="243">
        <v>1</v>
      </c>
      <c r="BF23" s="267">
        <v>0</v>
      </c>
      <c r="BG23" s="243">
        <v>1</v>
      </c>
      <c r="BH23" s="267">
        <v>0</v>
      </c>
      <c r="BI23" s="277">
        <v>1</v>
      </c>
      <c r="BJ23" s="282">
        <v>0</v>
      </c>
      <c r="BK23" s="276">
        <v>0</v>
      </c>
      <c r="BL23" s="243">
        <v>1</v>
      </c>
      <c r="BM23" s="267">
        <v>1</v>
      </c>
      <c r="BN23" s="243">
        <v>0</v>
      </c>
      <c r="BO23" s="267">
        <v>0</v>
      </c>
      <c r="BP23" s="243">
        <v>0</v>
      </c>
      <c r="BQ23" s="267">
        <v>0</v>
      </c>
      <c r="BR23" s="277">
        <v>1</v>
      </c>
      <c r="BS23" s="282">
        <v>2</v>
      </c>
      <c r="BT23" s="276"/>
      <c r="BU23" s="243"/>
      <c r="BV23" s="267"/>
      <c r="BW23" s="243"/>
      <c r="BX23" s="267"/>
      <c r="BY23" s="243"/>
      <c r="BZ23" s="267"/>
      <c r="CA23" s="277"/>
      <c r="CB23" s="282"/>
      <c r="CC23" s="276"/>
      <c r="CD23" s="243"/>
      <c r="CE23" s="267"/>
      <c r="CF23" s="243"/>
      <c r="CG23" s="267"/>
      <c r="CH23" s="243"/>
      <c r="CI23" s="267"/>
      <c r="CJ23" s="277"/>
      <c r="CK23" s="282"/>
      <c r="CL23" s="276">
        <v>0</v>
      </c>
      <c r="CM23" s="243">
        <v>1</v>
      </c>
      <c r="CN23" s="267">
        <v>0</v>
      </c>
      <c r="CO23" s="243">
        <v>1</v>
      </c>
      <c r="CP23" s="267">
        <v>0</v>
      </c>
      <c r="CQ23" s="243">
        <v>1</v>
      </c>
      <c r="CR23" s="267">
        <v>0</v>
      </c>
      <c r="CS23" s="277">
        <v>1</v>
      </c>
      <c r="CT23" s="282">
        <v>2</v>
      </c>
      <c r="CU23" s="276">
        <v>1</v>
      </c>
      <c r="CV23" s="243">
        <v>0</v>
      </c>
      <c r="CW23" s="267">
        <v>0</v>
      </c>
      <c r="CX23" s="243">
        <v>1</v>
      </c>
      <c r="CY23" s="267">
        <v>1</v>
      </c>
      <c r="CZ23" s="243">
        <v>0</v>
      </c>
      <c r="DA23" s="267">
        <v>0</v>
      </c>
      <c r="DB23" s="277">
        <v>0</v>
      </c>
      <c r="DC23" s="282">
        <v>0</v>
      </c>
      <c r="DD23" s="276">
        <v>0</v>
      </c>
      <c r="DE23" s="243">
        <v>1</v>
      </c>
      <c r="DF23" s="267">
        <v>0</v>
      </c>
      <c r="DG23" s="243">
        <v>0</v>
      </c>
      <c r="DH23" s="267">
        <v>0</v>
      </c>
      <c r="DI23" s="243">
        <v>1</v>
      </c>
      <c r="DJ23" s="267">
        <v>0</v>
      </c>
      <c r="DK23" s="277">
        <v>0</v>
      </c>
      <c r="DL23" s="282">
        <v>0</v>
      </c>
      <c r="DM23" s="276">
        <v>1</v>
      </c>
      <c r="DN23" s="243">
        <v>0</v>
      </c>
      <c r="DO23" s="267">
        <v>0</v>
      </c>
      <c r="DP23" s="243">
        <v>0</v>
      </c>
      <c r="DQ23" s="267">
        <v>1</v>
      </c>
      <c r="DR23" s="243">
        <v>0</v>
      </c>
      <c r="DS23" s="267">
        <v>0</v>
      </c>
      <c r="DT23" s="277">
        <v>0</v>
      </c>
      <c r="DU23" s="282">
        <v>0</v>
      </c>
      <c r="DV23" s="276"/>
      <c r="DW23" s="243"/>
      <c r="DX23" s="267"/>
      <c r="DY23" s="243"/>
      <c r="DZ23" s="267"/>
      <c r="EA23" s="243"/>
      <c r="EB23" s="267"/>
      <c r="EC23" s="277"/>
      <c r="ED23" s="282"/>
      <c r="EE23" s="276">
        <v>1</v>
      </c>
      <c r="EF23" s="243">
        <v>0</v>
      </c>
      <c r="EG23" s="267">
        <v>0</v>
      </c>
      <c r="EH23" s="243">
        <v>0</v>
      </c>
      <c r="EI23" s="267">
        <v>1</v>
      </c>
      <c r="EJ23" s="243">
        <v>0</v>
      </c>
      <c r="EK23" s="267">
        <v>0</v>
      </c>
      <c r="EL23" s="277">
        <v>0</v>
      </c>
      <c r="EM23" s="282">
        <v>0</v>
      </c>
      <c r="EN23" s="276"/>
      <c r="EO23" s="243"/>
      <c r="EP23" s="267"/>
      <c r="EQ23" s="243"/>
      <c r="ER23" s="267"/>
      <c r="ES23" s="243"/>
      <c r="ET23" s="267"/>
      <c r="EU23" s="277"/>
      <c r="EV23" s="282"/>
      <c r="EW23" s="276"/>
      <c r="EX23" s="243"/>
      <c r="EY23" s="267"/>
      <c r="EZ23" s="243"/>
      <c r="FA23" s="267"/>
      <c r="FB23" s="243"/>
      <c r="FC23" s="267"/>
      <c r="FD23" s="277"/>
      <c r="FE23" s="282"/>
      <c r="FF23" s="276"/>
      <c r="FG23" s="243"/>
      <c r="FH23" s="267"/>
      <c r="FI23" s="243"/>
      <c r="FJ23" s="267"/>
      <c r="FK23" s="243"/>
      <c r="FL23" s="267"/>
      <c r="FM23" s="277"/>
      <c r="FN23" s="282"/>
      <c r="FO23" s="276"/>
      <c r="FP23" s="243"/>
      <c r="FQ23" s="267"/>
      <c r="FR23" s="243"/>
      <c r="FS23" s="267"/>
      <c r="FT23" s="243"/>
      <c r="FU23" s="267"/>
      <c r="FV23" s="277"/>
      <c r="FW23" s="282"/>
    </row>
    <row r="24" spans="1:179" ht="15.75">
      <c r="A24" s="245" t="s">
        <v>341</v>
      </c>
      <c r="B24" s="315">
        <f t="shared" si="9"/>
        <v>21</v>
      </c>
      <c r="C24" s="242">
        <f t="shared" si="10"/>
        <v>25</v>
      </c>
      <c r="D24" s="312">
        <v>0</v>
      </c>
      <c r="E24" s="318" t="str">
        <f t="shared" si="11"/>
        <v>QUALIFIED</v>
      </c>
      <c r="F24" s="250">
        <f t="shared" si="13"/>
        <v>1</v>
      </c>
      <c r="G24" s="250">
        <f t="shared" si="12"/>
        <v>7</v>
      </c>
      <c r="H24" s="250">
        <f t="shared" si="12"/>
        <v>0</v>
      </c>
      <c r="I24" s="250">
        <f t="shared" si="12"/>
        <v>4</v>
      </c>
      <c r="J24" s="250">
        <f t="shared" si="12"/>
        <v>0</v>
      </c>
      <c r="K24" s="250">
        <f t="shared" si="12"/>
        <v>7</v>
      </c>
      <c r="L24" s="250">
        <f t="shared" si="12"/>
        <v>1</v>
      </c>
      <c r="M24" s="259">
        <f t="shared" si="12"/>
        <v>5</v>
      </c>
      <c r="N24" s="253">
        <f t="shared" si="14"/>
        <v>2</v>
      </c>
      <c r="O24" s="250">
        <f t="shared" si="14"/>
        <v>23</v>
      </c>
      <c r="P24" s="262">
        <f t="shared" si="15"/>
        <v>6</v>
      </c>
      <c r="Q24" s="299">
        <f t="shared" si="16"/>
        <v>0.4</v>
      </c>
      <c r="R24" s="267">
        <v>0</v>
      </c>
      <c r="S24" s="243">
        <v>1</v>
      </c>
      <c r="T24" s="267">
        <v>0</v>
      </c>
      <c r="U24" s="243">
        <v>1</v>
      </c>
      <c r="V24" s="267">
        <v>0</v>
      </c>
      <c r="W24" s="243">
        <v>1</v>
      </c>
      <c r="X24" s="267">
        <v>0</v>
      </c>
      <c r="Y24" s="277">
        <v>1</v>
      </c>
      <c r="Z24" s="282">
        <v>0</v>
      </c>
      <c r="AA24" s="276"/>
      <c r="AB24" s="243"/>
      <c r="AC24" s="267"/>
      <c r="AD24" s="243"/>
      <c r="AE24" s="267"/>
      <c r="AF24" s="243"/>
      <c r="AG24" s="267"/>
      <c r="AH24" s="277"/>
      <c r="AI24" s="282"/>
      <c r="AJ24" s="276">
        <v>0</v>
      </c>
      <c r="AK24" s="243">
        <v>0</v>
      </c>
      <c r="AL24" s="267">
        <v>0</v>
      </c>
      <c r="AM24" s="243">
        <v>1</v>
      </c>
      <c r="AN24" s="267">
        <v>0</v>
      </c>
      <c r="AO24" s="243">
        <v>1</v>
      </c>
      <c r="AP24" s="267">
        <v>0</v>
      </c>
      <c r="AQ24" s="277">
        <v>0</v>
      </c>
      <c r="AR24" s="282">
        <v>1</v>
      </c>
      <c r="AS24" s="276"/>
      <c r="AT24" s="243"/>
      <c r="AU24" s="267"/>
      <c r="AV24" s="243"/>
      <c r="AW24" s="267"/>
      <c r="AX24" s="243"/>
      <c r="AY24" s="267"/>
      <c r="AZ24" s="277"/>
      <c r="BA24" s="282"/>
      <c r="BB24" s="276"/>
      <c r="BC24" s="243"/>
      <c r="BD24" s="267"/>
      <c r="BE24" s="243"/>
      <c r="BF24" s="267"/>
      <c r="BG24" s="243"/>
      <c r="BH24" s="267"/>
      <c r="BI24" s="277"/>
      <c r="BJ24" s="282"/>
      <c r="BK24" s="276">
        <v>0</v>
      </c>
      <c r="BL24" s="243">
        <v>1</v>
      </c>
      <c r="BM24" s="267">
        <v>0</v>
      </c>
      <c r="BN24" s="243">
        <v>0</v>
      </c>
      <c r="BO24" s="267">
        <v>0</v>
      </c>
      <c r="BP24" s="243">
        <v>1</v>
      </c>
      <c r="BQ24" s="267">
        <v>0</v>
      </c>
      <c r="BR24" s="277">
        <v>0</v>
      </c>
      <c r="BS24" s="282">
        <v>0</v>
      </c>
      <c r="BT24" s="276">
        <v>0</v>
      </c>
      <c r="BU24" s="243">
        <v>1</v>
      </c>
      <c r="BV24" s="267">
        <v>0</v>
      </c>
      <c r="BW24" s="243">
        <v>0</v>
      </c>
      <c r="BX24" s="267">
        <v>0</v>
      </c>
      <c r="BY24" s="243">
        <v>1</v>
      </c>
      <c r="BZ24" s="267">
        <v>0</v>
      </c>
      <c r="CA24" s="277">
        <v>0</v>
      </c>
      <c r="CB24" s="282">
        <v>0</v>
      </c>
      <c r="CC24" s="276"/>
      <c r="CD24" s="243"/>
      <c r="CE24" s="267"/>
      <c r="CF24" s="243"/>
      <c r="CG24" s="267"/>
      <c r="CH24" s="243"/>
      <c r="CI24" s="267"/>
      <c r="CJ24" s="277"/>
      <c r="CK24" s="282"/>
      <c r="CL24" s="276"/>
      <c r="CM24" s="243"/>
      <c r="CN24" s="267"/>
      <c r="CO24" s="243"/>
      <c r="CP24" s="267"/>
      <c r="CQ24" s="243"/>
      <c r="CR24" s="267"/>
      <c r="CS24" s="277"/>
      <c r="CT24" s="282"/>
      <c r="CU24" s="276">
        <v>0</v>
      </c>
      <c r="CV24" s="243">
        <v>1</v>
      </c>
      <c r="CW24" s="267">
        <v>0</v>
      </c>
      <c r="CX24" s="243">
        <v>1</v>
      </c>
      <c r="CY24" s="267">
        <v>0</v>
      </c>
      <c r="CZ24" s="243">
        <v>1</v>
      </c>
      <c r="DA24" s="267">
        <v>0</v>
      </c>
      <c r="DB24" s="277">
        <v>1</v>
      </c>
      <c r="DC24" s="282">
        <v>0</v>
      </c>
      <c r="DD24" s="276">
        <v>1</v>
      </c>
      <c r="DE24" s="243">
        <v>0</v>
      </c>
      <c r="DF24" s="267">
        <v>0</v>
      </c>
      <c r="DG24" s="243">
        <v>0</v>
      </c>
      <c r="DH24" s="267">
        <v>0</v>
      </c>
      <c r="DI24" s="243">
        <v>1</v>
      </c>
      <c r="DJ24" s="267">
        <v>1</v>
      </c>
      <c r="DK24" s="277">
        <v>0</v>
      </c>
      <c r="DL24" s="282">
        <v>3</v>
      </c>
      <c r="DM24" s="276">
        <v>0</v>
      </c>
      <c r="DN24" s="243">
        <v>1</v>
      </c>
      <c r="DO24" s="267">
        <v>0</v>
      </c>
      <c r="DP24" s="243">
        <v>1</v>
      </c>
      <c r="DQ24" s="267">
        <v>0</v>
      </c>
      <c r="DR24" s="243">
        <v>0</v>
      </c>
      <c r="DS24" s="267">
        <v>0</v>
      </c>
      <c r="DT24" s="277">
        <v>1</v>
      </c>
      <c r="DU24" s="282">
        <v>0</v>
      </c>
      <c r="DV24" s="276">
        <v>0</v>
      </c>
      <c r="DW24" s="243">
        <v>1</v>
      </c>
      <c r="DX24" s="267">
        <v>0</v>
      </c>
      <c r="DY24" s="243">
        <v>0</v>
      </c>
      <c r="DZ24" s="267">
        <v>0</v>
      </c>
      <c r="EA24" s="243">
        <v>1</v>
      </c>
      <c r="EB24" s="267">
        <v>0</v>
      </c>
      <c r="EC24" s="277">
        <v>1</v>
      </c>
      <c r="ED24" s="282">
        <v>0</v>
      </c>
      <c r="EE24" s="276">
        <v>0</v>
      </c>
      <c r="EF24" s="243">
        <v>1</v>
      </c>
      <c r="EG24" s="267">
        <v>0</v>
      </c>
      <c r="EH24" s="243">
        <v>0</v>
      </c>
      <c r="EI24" s="267">
        <v>0</v>
      </c>
      <c r="EJ24" s="243">
        <v>0</v>
      </c>
      <c r="EK24" s="267">
        <v>0</v>
      </c>
      <c r="EL24" s="277">
        <v>1</v>
      </c>
      <c r="EM24" s="282">
        <v>2</v>
      </c>
      <c r="EN24" s="276"/>
      <c r="EO24" s="243"/>
      <c r="EP24" s="267"/>
      <c r="EQ24" s="243"/>
      <c r="ER24" s="267"/>
      <c r="ES24" s="243"/>
      <c r="ET24" s="267"/>
      <c r="EU24" s="277"/>
      <c r="EV24" s="282"/>
      <c r="EW24" s="276"/>
      <c r="EX24" s="243"/>
      <c r="EY24" s="267"/>
      <c r="EZ24" s="243"/>
      <c r="FA24" s="267"/>
      <c r="FB24" s="243"/>
      <c r="FC24" s="267"/>
      <c r="FD24" s="277"/>
      <c r="FE24" s="282"/>
      <c r="FF24" s="276"/>
      <c r="FG24" s="243"/>
      <c r="FH24" s="267"/>
      <c r="FI24" s="243"/>
      <c r="FJ24" s="267"/>
      <c r="FK24" s="243"/>
      <c r="FL24" s="267"/>
      <c r="FM24" s="277"/>
      <c r="FN24" s="282"/>
      <c r="FO24" s="276"/>
      <c r="FP24" s="243"/>
      <c r="FQ24" s="267"/>
      <c r="FR24" s="243"/>
      <c r="FS24" s="267"/>
      <c r="FT24" s="243"/>
      <c r="FU24" s="267"/>
      <c r="FV24" s="277"/>
      <c r="FW24" s="282"/>
    </row>
    <row r="25" spans="1:179" ht="15.75">
      <c r="A25" s="245" t="s">
        <v>342</v>
      </c>
      <c r="B25" s="315">
        <f t="shared" si="9"/>
        <v>21</v>
      </c>
      <c r="C25" s="242">
        <f t="shared" si="10"/>
        <v>37</v>
      </c>
      <c r="D25" s="312">
        <v>0</v>
      </c>
      <c r="E25" s="318" t="str">
        <f t="shared" si="11"/>
        <v>QUALIFIED</v>
      </c>
      <c r="F25" s="250">
        <f t="shared" si="13"/>
        <v>7</v>
      </c>
      <c r="G25" s="250">
        <f t="shared" si="12"/>
        <v>3</v>
      </c>
      <c r="H25" s="250">
        <f t="shared" si="12"/>
        <v>2</v>
      </c>
      <c r="I25" s="250">
        <f t="shared" si="12"/>
        <v>7</v>
      </c>
      <c r="J25" s="250">
        <f t="shared" si="12"/>
        <v>4</v>
      </c>
      <c r="K25" s="250">
        <f t="shared" si="12"/>
        <v>5</v>
      </c>
      <c r="L25" s="250">
        <f t="shared" si="12"/>
        <v>5</v>
      </c>
      <c r="M25" s="259">
        <f t="shared" si="12"/>
        <v>4</v>
      </c>
      <c r="N25" s="253">
        <f t="shared" si="14"/>
        <v>18</v>
      </c>
      <c r="O25" s="250">
        <f t="shared" si="14"/>
        <v>19</v>
      </c>
      <c r="P25" s="262">
        <f t="shared" si="15"/>
        <v>32</v>
      </c>
      <c r="Q25" s="299">
        <f t="shared" si="16"/>
        <v>1.837837837837838</v>
      </c>
      <c r="R25" s="267">
        <v>1</v>
      </c>
      <c r="S25" s="243">
        <v>0</v>
      </c>
      <c r="T25" s="267">
        <v>0</v>
      </c>
      <c r="U25" s="243">
        <v>1</v>
      </c>
      <c r="V25" s="267">
        <v>0</v>
      </c>
      <c r="W25" s="243">
        <v>1</v>
      </c>
      <c r="X25" s="267">
        <v>1</v>
      </c>
      <c r="Y25" s="277">
        <v>0</v>
      </c>
      <c r="Z25" s="282">
        <v>4</v>
      </c>
      <c r="AA25" s="276">
        <v>1</v>
      </c>
      <c r="AB25" s="243">
        <v>0</v>
      </c>
      <c r="AC25" s="267">
        <v>0</v>
      </c>
      <c r="AD25" s="243">
        <v>1</v>
      </c>
      <c r="AE25" s="267">
        <v>0</v>
      </c>
      <c r="AF25" s="243">
        <v>1</v>
      </c>
      <c r="AG25" s="267">
        <v>1</v>
      </c>
      <c r="AH25" s="277">
        <v>0</v>
      </c>
      <c r="AI25" s="282">
        <v>2</v>
      </c>
      <c r="AJ25" s="276"/>
      <c r="AK25" s="243"/>
      <c r="AL25" s="267"/>
      <c r="AM25" s="243"/>
      <c r="AN25" s="267"/>
      <c r="AO25" s="243"/>
      <c r="AP25" s="267"/>
      <c r="AQ25" s="277"/>
      <c r="AR25" s="282"/>
      <c r="AS25" s="276">
        <v>0</v>
      </c>
      <c r="AT25" s="243">
        <v>1</v>
      </c>
      <c r="AU25" s="267">
        <v>0</v>
      </c>
      <c r="AV25" s="243">
        <v>1</v>
      </c>
      <c r="AW25" s="267">
        <v>0</v>
      </c>
      <c r="AX25" s="243">
        <v>1</v>
      </c>
      <c r="AY25" s="267">
        <v>1</v>
      </c>
      <c r="AZ25" s="277">
        <v>0</v>
      </c>
      <c r="BA25" s="282">
        <v>3</v>
      </c>
      <c r="BB25" s="276">
        <v>1</v>
      </c>
      <c r="BC25" s="243">
        <v>0</v>
      </c>
      <c r="BD25" s="267">
        <v>0</v>
      </c>
      <c r="BE25" s="243">
        <v>1</v>
      </c>
      <c r="BF25" s="267">
        <v>1</v>
      </c>
      <c r="BG25" s="243">
        <v>0</v>
      </c>
      <c r="BH25" s="267">
        <v>0</v>
      </c>
      <c r="BI25" s="277">
        <v>1</v>
      </c>
      <c r="BJ25" s="282">
        <v>6</v>
      </c>
      <c r="BK25" s="276">
        <v>1</v>
      </c>
      <c r="BL25" s="243">
        <v>0</v>
      </c>
      <c r="BM25" s="267">
        <v>0</v>
      </c>
      <c r="BN25" s="243">
        <v>0</v>
      </c>
      <c r="BO25" s="267">
        <v>0</v>
      </c>
      <c r="BP25" s="243">
        <v>1</v>
      </c>
      <c r="BQ25" s="267">
        <v>0</v>
      </c>
      <c r="BR25" s="277">
        <v>1</v>
      </c>
      <c r="BS25" s="282">
        <v>4</v>
      </c>
      <c r="BT25" s="276">
        <v>1</v>
      </c>
      <c r="BU25" s="243">
        <v>0</v>
      </c>
      <c r="BV25" s="267">
        <v>0</v>
      </c>
      <c r="BW25" s="243">
        <v>1</v>
      </c>
      <c r="BX25" s="267">
        <v>1</v>
      </c>
      <c r="BY25" s="243">
        <v>0</v>
      </c>
      <c r="BZ25" s="267">
        <v>1</v>
      </c>
      <c r="CA25" s="277">
        <v>0</v>
      </c>
      <c r="CB25" s="282">
        <v>5</v>
      </c>
      <c r="CC25" s="276"/>
      <c r="CD25" s="243"/>
      <c r="CE25" s="267"/>
      <c r="CF25" s="243"/>
      <c r="CG25" s="267"/>
      <c r="CH25" s="243"/>
      <c r="CI25" s="267"/>
      <c r="CJ25" s="277"/>
      <c r="CK25" s="282"/>
      <c r="CL25" s="276"/>
      <c r="CM25" s="243"/>
      <c r="CN25" s="267"/>
      <c r="CO25" s="243"/>
      <c r="CP25" s="267"/>
      <c r="CQ25" s="243"/>
      <c r="CR25" s="267"/>
      <c r="CS25" s="277"/>
      <c r="CT25" s="282"/>
      <c r="CU25" s="276">
        <v>1</v>
      </c>
      <c r="CV25" s="243">
        <v>0</v>
      </c>
      <c r="CW25" s="267">
        <v>1</v>
      </c>
      <c r="CX25" s="243">
        <v>0</v>
      </c>
      <c r="CY25" s="267">
        <v>1</v>
      </c>
      <c r="CZ25" s="243">
        <v>0</v>
      </c>
      <c r="DA25" s="267">
        <v>1</v>
      </c>
      <c r="DB25" s="277">
        <v>0</v>
      </c>
      <c r="DC25" s="282">
        <v>0</v>
      </c>
      <c r="DD25" s="276">
        <v>1</v>
      </c>
      <c r="DE25" s="243">
        <v>0</v>
      </c>
      <c r="DF25" s="267">
        <v>0</v>
      </c>
      <c r="DG25" s="243">
        <v>1</v>
      </c>
      <c r="DH25" s="267">
        <v>0</v>
      </c>
      <c r="DI25" s="243">
        <v>0</v>
      </c>
      <c r="DJ25" s="267">
        <v>0</v>
      </c>
      <c r="DK25" s="277">
        <v>0</v>
      </c>
      <c r="DL25" s="282">
        <v>1</v>
      </c>
      <c r="DM25" s="276"/>
      <c r="DN25" s="243"/>
      <c r="DO25" s="267"/>
      <c r="DP25" s="243"/>
      <c r="DQ25" s="267"/>
      <c r="DR25" s="243"/>
      <c r="DS25" s="267"/>
      <c r="DT25" s="277"/>
      <c r="DU25" s="282"/>
      <c r="DV25" s="276">
        <v>0</v>
      </c>
      <c r="DW25" s="243">
        <v>1</v>
      </c>
      <c r="DX25" s="267">
        <v>1</v>
      </c>
      <c r="DY25" s="243">
        <v>0</v>
      </c>
      <c r="DZ25" s="267">
        <v>0</v>
      </c>
      <c r="EA25" s="243">
        <v>1</v>
      </c>
      <c r="EB25" s="267">
        <v>0</v>
      </c>
      <c r="EC25" s="277">
        <v>1</v>
      </c>
      <c r="ED25" s="282">
        <v>0</v>
      </c>
      <c r="EE25" s="276">
        <v>0</v>
      </c>
      <c r="EF25" s="243">
        <v>1</v>
      </c>
      <c r="EG25" s="267">
        <v>0</v>
      </c>
      <c r="EH25" s="243">
        <v>1</v>
      </c>
      <c r="EI25" s="267">
        <v>1</v>
      </c>
      <c r="EJ25" s="243">
        <v>0</v>
      </c>
      <c r="EK25" s="267">
        <v>0</v>
      </c>
      <c r="EL25" s="277">
        <v>1</v>
      </c>
      <c r="EM25" s="282">
        <v>7</v>
      </c>
      <c r="EN25" s="276"/>
      <c r="EO25" s="243"/>
      <c r="EP25" s="267"/>
      <c r="EQ25" s="243"/>
      <c r="ER25" s="267"/>
      <c r="ES25" s="243"/>
      <c r="ET25" s="267"/>
      <c r="EU25" s="277"/>
      <c r="EV25" s="282"/>
      <c r="EW25" s="276"/>
      <c r="EX25" s="243"/>
      <c r="EY25" s="267"/>
      <c r="EZ25" s="243"/>
      <c r="FA25" s="267"/>
      <c r="FB25" s="243"/>
      <c r="FC25" s="267"/>
      <c r="FD25" s="277"/>
      <c r="FE25" s="282"/>
      <c r="FF25" s="276"/>
      <c r="FG25" s="243"/>
      <c r="FH25" s="267"/>
      <c r="FI25" s="243"/>
      <c r="FJ25" s="267"/>
      <c r="FK25" s="243"/>
      <c r="FL25" s="267"/>
      <c r="FM25" s="277"/>
      <c r="FN25" s="282"/>
      <c r="FO25" s="276"/>
      <c r="FP25" s="243"/>
      <c r="FQ25" s="267"/>
      <c r="FR25" s="243"/>
      <c r="FS25" s="267"/>
      <c r="FT25" s="243"/>
      <c r="FU25" s="267"/>
      <c r="FV25" s="277"/>
      <c r="FW25" s="282"/>
    </row>
    <row r="26" spans="1:179" ht="15.75">
      <c r="A26" s="245" t="s">
        <v>343</v>
      </c>
      <c r="B26" s="315">
        <f t="shared" si="9"/>
        <v>21</v>
      </c>
      <c r="C26" s="242">
        <f t="shared" si="10"/>
        <v>26</v>
      </c>
      <c r="D26" s="312">
        <v>0</v>
      </c>
      <c r="E26" s="318" t="str">
        <f t="shared" si="11"/>
        <v>QUALIFIED</v>
      </c>
      <c r="F26" s="250">
        <f t="shared" si="13"/>
        <v>1</v>
      </c>
      <c r="G26" s="250">
        <f t="shared" si="12"/>
        <v>4</v>
      </c>
      <c r="H26" s="250">
        <f t="shared" si="12"/>
        <v>1</v>
      </c>
      <c r="I26" s="250">
        <f t="shared" si="12"/>
        <v>7</v>
      </c>
      <c r="J26" s="250">
        <f t="shared" si="12"/>
        <v>0</v>
      </c>
      <c r="K26" s="250">
        <f t="shared" si="12"/>
        <v>4</v>
      </c>
      <c r="L26" s="250">
        <f t="shared" si="12"/>
        <v>3</v>
      </c>
      <c r="M26" s="259">
        <f t="shared" si="12"/>
        <v>6</v>
      </c>
      <c r="N26" s="253">
        <f t="shared" si="14"/>
        <v>5</v>
      </c>
      <c r="O26" s="250">
        <f t="shared" si="14"/>
        <v>21</v>
      </c>
      <c r="P26" s="262">
        <f t="shared" si="15"/>
        <v>7</v>
      </c>
      <c r="Q26" s="299">
        <f t="shared" si="16"/>
        <v>0.6538461538461539</v>
      </c>
      <c r="R26" s="267"/>
      <c r="S26" s="243"/>
      <c r="T26" s="267"/>
      <c r="U26" s="243"/>
      <c r="V26" s="267"/>
      <c r="W26" s="243"/>
      <c r="X26" s="267"/>
      <c r="Y26" s="277"/>
      <c r="Z26" s="282"/>
      <c r="AA26" s="276">
        <v>0</v>
      </c>
      <c r="AB26" s="243">
        <v>1</v>
      </c>
      <c r="AC26" s="267">
        <v>0</v>
      </c>
      <c r="AD26" s="243">
        <v>1</v>
      </c>
      <c r="AE26" s="267">
        <v>0</v>
      </c>
      <c r="AF26" s="243">
        <v>1</v>
      </c>
      <c r="AG26" s="267">
        <v>0</v>
      </c>
      <c r="AH26" s="277">
        <v>1</v>
      </c>
      <c r="AI26" s="282">
        <v>1</v>
      </c>
      <c r="AJ26" s="276">
        <v>0</v>
      </c>
      <c r="AK26" s="243">
        <v>1</v>
      </c>
      <c r="AL26" s="267">
        <v>0</v>
      </c>
      <c r="AM26" s="243">
        <v>0</v>
      </c>
      <c r="AN26" s="267">
        <v>0</v>
      </c>
      <c r="AO26" s="243">
        <v>0</v>
      </c>
      <c r="AP26" s="267">
        <v>1</v>
      </c>
      <c r="AQ26" s="277">
        <v>0</v>
      </c>
      <c r="AR26" s="282">
        <v>1</v>
      </c>
      <c r="AS26" s="276">
        <v>1</v>
      </c>
      <c r="AT26" s="243">
        <v>0</v>
      </c>
      <c r="AU26" s="267">
        <v>0</v>
      </c>
      <c r="AV26" s="243">
        <v>1</v>
      </c>
      <c r="AW26" s="267">
        <v>0</v>
      </c>
      <c r="AX26" s="243">
        <v>1</v>
      </c>
      <c r="AY26" s="267">
        <v>0</v>
      </c>
      <c r="AZ26" s="277">
        <v>1</v>
      </c>
      <c r="BA26" s="282">
        <v>4</v>
      </c>
      <c r="BB26" s="276"/>
      <c r="BC26" s="243"/>
      <c r="BD26" s="267"/>
      <c r="BE26" s="243"/>
      <c r="BF26" s="267"/>
      <c r="BG26" s="243"/>
      <c r="BH26" s="267"/>
      <c r="BI26" s="277"/>
      <c r="BJ26" s="282"/>
      <c r="BK26" s="276">
        <v>0</v>
      </c>
      <c r="BL26" s="243">
        <v>0</v>
      </c>
      <c r="BM26" s="267">
        <v>1</v>
      </c>
      <c r="BN26" s="243">
        <v>0</v>
      </c>
      <c r="BO26" s="267">
        <v>0</v>
      </c>
      <c r="BP26" s="243">
        <v>0</v>
      </c>
      <c r="BQ26" s="267">
        <v>0</v>
      </c>
      <c r="BR26" s="277">
        <v>1</v>
      </c>
      <c r="BS26" s="282">
        <v>0</v>
      </c>
      <c r="BT26" s="276">
        <v>0</v>
      </c>
      <c r="BU26" s="243">
        <v>0</v>
      </c>
      <c r="BV26" s="267">
        <v>0</v>
      </c>
      <c r="BW26" s="243">
        <v>1</v>
      </c>
      <c r="BX26" s="267">
        <v>0</v>
      </c>
      <c r="BY26" s="243">
        <v>0</v>
      </c>
      <c r="BZ26" s="267">
        <v>0</v>
      </c>
      <c r="CA26" s="277">
        <v>1</v>
      </c>
      <c r="CB26" s="282">
        <v>0</v>
      </c>
      <c r="CC26" s="276">
        <v>0</v>
      </c>
      <c r="CD26" s="243">
        <v>1</v>
      </c>
      <c r="CE26" s="267">
        <v>0</v>
      </c>
      <c r="CF26" s="243">
        <v>1</v>
      </c>
      <c r="CG26" s="267">
        <v>0</v>
      </c>
      <c r="CH26" s="243">
        <v>1</v>
      </c>
      <c r="CI26" s="267">
        <v>1</v>
      </c>
      <c r="CJ26" s="277">
        <v>0</v>
      </c>
      <c r="CK26" s="282">
        <v>0</v>
      </c>
      <c r="CL26" s="276">
        <v>0</v>
      </c>
      <c r="CM26" s="243">
        <v>1</v>
      </c>
      <c r="CN26" s="267">
        <v>0</v>
      </c>
      <c r="CO26" s="243">
        <v>1</v>
      </c>
      <c r="CP26" s="267">
        <v>0</v>
      </c>
      <c r="CQ26" s="243">
        <v>1</v>
      </c>
      <c r="CR26" s="267">
        <v>1</v>
      </c>
      <c r="CS26" s="277">
        <v>0</v>
      </c>
      <c r="CT26" s="282">
        <v>0</v>
      </c>
      <c r="CU26" s="276"/>
      <c r="CV26" s="243"/>
      <c r="CW26" s="267"/>
      <c r="CX26" s="243"/>
      <c r="CY26" s="267"/>
      <c r="CZ26" s="243"/>
      <c r="DA26" s="267"/>
      <c r="DB26" s="277"/>
      <c r="DC26" s="282"/>
      <c r="DD26" s="276">
        <v>0</v>
      </c>
      <c r="DE26" s="243">
        <v>0</v>
      </c>
      <c r="DF26" s="267">
        <v>0</v>
      </c>
      <c r="DG26" s="243">
        <v>1</v>
      </c>
      <c r="DH26" s="267">
        <v>0</v>
      </c>
      <c r="DI26" s="243">
        <v>0</v>
      </c>
      <c r="DJ26" s="267">
        <v>0</v>
      </c>
      <c r="DK26" s="277">
        <v>1</v>
      </c>
      <c r="DL26" s="282">
        <v>0</v>
      </c>
      <c r="DM26" s="276"/>
      <c r="DN26" s="243"/>
      <c r="DO26" s="267"/>
      <c r="DP26" s="243"/>
      <c r="DQ26" s="267"/>
      <c r="DR26" s="243"/>
      <c r="DS26" s="267"/>
      <c r="DT26" s="277"/>
      <c r="DU26" s="282"/>
      <c r="DV26" s="276"/>
      <c r="DW26" s="243"/>
      <c r="DX26" s="267"/>
      <c r="DY26" s="243"/>
      <c r="DZ26" s="267"/>
      <c r="EA26" s="243"/>
      <c r="EB26" s="267"/>
      <c r="EC26" s="277"/>
      <c r="ED26" s="282"/>
      <c r="EE26" s="276">
        <v>0</v>
      </c>
      <c r="EF26" s="243">
        <v>0</v>
      </c>
      <c r="EG26" s="267">
        <v>0</v>
      </c>
      <c r="EH26" s="243">
        <v>1</v>
      </c>
      <c r="EI26" s="267">
        <v>0</v>
      </c>
      <c r="EJ26" s="243">
        <v>0</v>
      </c>
      <c r="EK26" s="267">
        <v>0</v>
      </c>
      <c r="EL26" s="277">
        <v>1</v>
      </c>
      <c r="EM26" s="282">
        <v>1</v>
      </c>
      <c r="EN26" s="276"/>
      <c r="EO26" s="243"/>
      <c r="EP26" s="267"/>
      <c r="EQ26" s="243"/>
      <c r="ER26" s="267"/>
      <c r="ES26" s="243"/>
      <c r="ET26" s="267"/>
      <c r="EU26" s="277"/>
      <c r="EV26" s="282"/>
      <c r="EW26" s="276"/>
      <c r="EX26" s="243"/>
      <c r="EY26" s="267"/>
      <c r="EZ26" s="243"/>
      <c r="FA26" s="267"/>
      <c r="FB26" s="243"/>
      <c r="FC26" s="267"/>
      <c r="FD26" s="277"/>
      <c r="FE26" s="282"/>
      <c r="FF26" s="276"/>
      <c r="FG26" s="243"/>
      <c r="FH26" s="267"/>
      <c r="FI26" s="243"/>
      <c r="FJ26" s="267"/>
      <c r="FK26" s="243"/>
      <c r="FL26" s="267"/>
      <c r="FM26" s="277"/>
      <c r="FN26" s="282"/>
      <c r="FO26" s="276"/>
      <c r="FP26" s="243"/>
      <c r="FQ26" s="267"/>
      <c r="FR26" s="243"/>
      <c r="FS26" s="267"/>
      <c r="FT26" s="243"/>
      <c r="FU26" s="267"/>
      <c r="FV26" s="277"/>
      <c r="FW26" s="282"/>
    </row>
    <row r="27" spans="1:179" ht="15.75">
      <c r="A27" s="245" t="s">
        <v>344</v>
      </c>
      <c r="B27" s="315">
        <v>14</v>
      </c>
      <c r="C27" s="242">
        <v>14</v>
      </c>
      <c r="D27" s="312">
        <f>+B27-C27</f>
        <v>0</v>
      </c>
      <c r="E27" s="318" t="str">
        <f t="shared" si="11"/>
        <v>QUALIFIED</v>
      </c>
      <c r="F27" s="250">
        <f t="shared" si="13"/>
        <v>0</v>
      </c>
      <c r="G27" s="250">
        <f t="shared" si="12"/>
        <v>4</v>
      </c>
      <c r="H27" s="250">
        <f t="shared" si="12"/>
        <v>2</v>
      </c>
      <c r="I27" s="250">
        <f t="shared" si="12"/>
        <v>7</v>
      </c>
      <c r="J27" s="250">
        <f t="shared" si="12"/>
        <v>2</v>
      </c>
      <c r="K27" s="250">
        <f t="shared" si="12"/>
        <v>5</v>
      </c>
      <c r="L27" s="250">
        <f t="shared" si="12"/>
        <v>2</v>
      </c>
      <c r="M27" s="259">
        <f t="shared" si="12"/>
        <v>4</v>
      </c>
      <c r="N27" s="253">
        <f t="shared" si="14"/>
        <v>6</v>
      </c>
      <c r="O27" s="250">
        <f t="shared" si="14"/>
        <v>20</v>
      </c>
      <c r="P27" s="262">
        <f t="shared" si="15"/>
        <v>9</v>
      </c>
      <c r="Q27" s="299">
        <f t="shared" si="16"/>
        <v>0.8076923076923077</v>
      </c>
      <c r="R27" s="267"/>
      <c r="S27" s="243"/>
      <c r="T27" s="267"/>
      <c r="U27" s="243"/>
      <c r="V27" s="267"/>
      <c r="W27" s="243"/>
      <c r="X27" s="267"/>
      <c r="Y27" s="277"/>
      <c r="Z27" s="282"/>
      <c r="AA27" s="276"/>
      <c r="AB27" s="243"/>
      <c r="AC27" s="267"/>
      <c r="AD27" s="243"/>
      <c r="AE27" s="267"/>
      <c r="AF27" s="243"/>
      <c r="AG27" s="267"/>
      <c r="AH27" s="277"/>
      <c r="AI27" s="282"/>
      <c r="AJ27" s="276">
        <v>0</v>
      </c>
      <c r="AK27" s="243">
        <v>0</v>
      </c>
      <c r="AL27" s="267">
        <v>0</v>
      </c>
      <c r="AM27" s="243">
        <v>1</v>
      </c>
      <c r="AN27" s="267">
        <v>0</v>
      </c>
      <c r="AO27" s="243">
        <v>1</v>
      </c>
      <c r="AP27" s="267">
        <v>1</v>
      </c>
      <c r="AQ27" s="277">
        <v>0</v>
      </c>
      <c r="AR27" s="282">
        <v>1</v>
      </c>
      <c r="AS27" s="276">
        <v>0</v>
      </c>
      <c r="AT27" s="243">
        <v>1</v>
      </c>
      <c r="AU27" s="267">
        <v>0</v>
      </c>
      <c r="AV27" s="243">
        <v>1</v>
      </c>
      <c r="AW27" s="267">
        <v>0</v>
      </c>
      <c r="AX27" s="243">
        <v>1</v>
      </c>
      <c r="AY27" s="267">
        <v>1</v>
      </c>
      <c r="AZ27" s="277">
        <v>0</v>
      </c>
      <c r="BA27" s="282">
        <v>1</v>
      </c>
      <c r="BB27" s="276">
        <v>0</v>
      </c>
      <c r="BC27" s="243">
        <v>1</v>
      </c>
      <c r="BD27" s="267">
        <v>0</v>
      </c>
      <c r="BE27" s="243">
        <v>1</v>
      </c>
      <c r="BF27" s="267">
        <v>0</v>
      </c>
      <c r="BG27" s="243">
        <v>1</v>
      </c>
      <c r="BH27" s="267">
        <v>0</v>
      </c>
      <c r="BI27" s="277">
        <v>1</v>
      </c>
      <c r="BJ27" s="282">
        <v>0</v>
      </c>
      <c r="BK27" s="276"/>
      <c r="BL27" s="243"/>
      <c r="BM27" s="267"/>
      <c r="BN27" s="243"/>
      <c r="BO27" s="267"/>
      <c r="BP27" s="243"/>
      <c r="BQ27" s="267"/>
      <c r="BR27" s="277"/>
      <c r="BS27" s="282"/>
      <c r="BT27" s="276"/>
      <c r="BU27" s="243"/>
      <c r="BV27" s="267"/>
      <c r="BW27" s="243"/>
      <c r="BX27" s="267"/>
      <c r="BY27" s="243"/>
      <c r="BZ27" s="267"/>
      <c r="CA27" s="277"/>
      <c r="CB27" s="282"/>
      <c r="CC27" s="276">
        <v>0</v>
      </c>
      <c r="CD27" s="243">
        <v>1</v>
      </c>
      <c r="CE27" s="267">
        <v>1</v>
      </c>
      <c r="CF27" s="243">
        <v>0</v>
      </c>
      <c r="CG27" s="267">
        <v>0</v>
      </c>
      <c r="CH27" s="243">
        <v>1</v>
      </c>
      <c r="CI27" s="267">
        <v>0</v>
      </c>
      <c r="CJ27" s="277">
        <v>1</v>
      </c>
      <c r="CK27" s="282">
        <v>0</v>
      </c>
      <c r="CL27" s="276"/>
      <c r="CM27" s="243"/>
      <c r="CN27" s="267"/>
      <c r="CO27" s="243"/>
      <c r="CP27" s="267"/>
      <c r="CQ27" s="243"/>
      <c r="CR27" s="267"/>
      <c r="CS27" s="277"/>
      <c r="CT27" s="282"/>
      <c r="CU27" s="276">
        <v>0</v>
      </c>
      <c r="CV27" s="243">
        <v>1</v>
      </c>
      <c r="CW27" s="267">
        <v>1</v>
      </c>
      <c r="CX27" s="243">
        <v>0</v>
      </c>
      <c r="CY27" s="267">
        <v>0</v>
      </c>
      <c r="CZ27" s="243">
        <v>0</v>
      </c>
      <c r="DA27" s="267">
        <v>0</v>
      </c>
      <c r="DB27" s="277">
        <v>0</v>
      </c>
      <c r="DC27" s="282">
        <v>2</v>
      </c>
      <c r="DD27" s="276">
        <v>0</v>
      </c>
      <c r="DE27" s="243">
        <v>0</v>
      </c>
      <c r="DF27" s="267">
        <v>0</v>
      </c>
      <c r="DG27" s="243">
        <v>1</v>
      </c>
      <c r="DH27" s="267">
        <v>0</v>
      </c>
      <c r="DI27" s="243">
        <v>1</v>
      </c>
      <c r="DJ27" s="267">
        <v>0</v>
      </c>
      <c r="DK27" s="277">
        <v>0</v>
      </c>
      <c r="DL27" s="282">
        <v>1</v>
      </c>
      <c r="DM27" s="276">
        <v>0</v>
      </c>
      <c r="DN27" s="243">
        <v>0</v>
      </c>
      <c r="DO27" s="267">
        <v>0</v>
      </c>
      <c r="DP27" s="243">
        <v>1</v>
      </c>
      <c r="DQ27" s="267">
        <v>1</v>
      </c>
      <c r="DR27" s="243">
        <v>0</v>
      </c>
      <c r="DS27" s="267">
        <v>0</v>
      </c>
      <c r="DT27" s="277">
        <v>1</v>
      </c>
      <c r="DU27" s="282">
        <v>1</v>
      </c>
      <c r="DV27" s="276">
        <v>0</v>
      </c>
      <c r="DW27" s="243">
        <v>0</v>
      </c>
      <c r="DX27" s="267">
        <v>0</v>
      </c>
      <c r="DY27" s="243">
        <v>1</v>
      </c>
      <c r="DZ27" s="267">
        <v>0</v>
      </c>
      <c r="EA27" s="243">
        <v>0</v>
      </c>
      <c r="EB27" s="267">
        <v>0</v>
      </c>
      <c r="EC27" s="277">
        <v>1</v>
      </c>
      <c r="ED27" s="282">
        <v>2</v>
      </c>
      <c r="EE27" s="276">
        <v>0</v>
      </c>
      <c r="EF27" s="243">
        <v>0</v>
      </c>
      <c r="EG27" s="267">
        <v>0</v>
      </c>
      <c r="EH27" s="243">
        <v>1</v>
      </c>
      <c r="EI27" s="267">
        <v>1</v>
      </c>
      <c r="EJ27" s="243">
        <v>0</v>
      </c>
      <c r="EK27" s="267">
        <v>0</v>
      </c>
      <c r="EL27" s="277">
        <v>0</v>
      </c>
      <c r="EM27" s="282">
        <v>1</v>
      </c>
      <c r="EN27" s="276"/>
      <c r="EO27" s="243"/>
      <c r="EP27" s="267"/>
      <c r="EQ27" s="243"/>
      <c r="ER27" s="267"/>
      <c r="ES27" s="243"/>
      <c r="ET27" s="267"/>
      <c r="EU27" s="277"/>
      <c r="EV27" s="282"/>
      <c r="EW27" s="276"/>
      <c r="EX27" s="243"/>
      <c r="EY27" s="267"/>
      <c r="EZ27" s="243"/>
      <c r="FA27" s="267"/>
      <c r="FB27" s="243"/>
      <c r="FC27" s="267"/>
      <c r="FD27" s="277"/>
      <c r="FE27" s="282"/>
      <c r="FF27" s="276"/>
      <c r="FG27" s="243"/>
      <c r="FH27" s="267"/>
      <c r="FI27" s="243"/>
      <c r="FJ27" s="267"/>
      <c r="FK27" s="243"/>
      <c r="FL27" s="267"/>
      <c r="FM27" s="277"/>
      <c r="FN27" s="282"/>
      <c r="FO27" s="276"/>
      <c r="FP27" s="243"/>
      <c r="FQ27" s="267"/>
      <c r="FR27" s="243"/>
      <c r="FS27" s="267"/>
      <c r="FT27" s="243"/>
      <c r="FU27" s="267"/>
      <c r="FV27" s="277"/>
      <c r="FW27" s="282"/>
    </row>
    <row r="28" spans="1:179" ht="16.5" thickBot="1">
      <c r="A28" s="245"/>
      <c r="B28" s="316"/>
      <c r="C28" s="242">
        <f t="shared" si="10"/>
        <v>0</v>
      </c>
      <c r="D28" s="313"/>
      <c r="E28" s="319"/>
      <c r="F28" s="255">
        <f t="shared" si="13"/>
        <v>0</v>
      </c>
      <c r="G28" s="255">
        <f t="shared" si="12"/>
        <v>0</v>
      </c>
      <c r="H28" s="255">
        <f t="shared" si="12"/>
        <v>0</v>
      </c>
      <c r="I28" s="255">
        <f t="shared" si="12"/>
        <v>0</v>
      </c>
      <c r="J28" s="255">
        <f t="shared" si="12"/>
        <v>0</v>
      </c>
      <c r="K28" s="255">
        <f t="shared" si="12"/>
        <v>0</v>
      </c>
      <c r="L28" s="255">
        <f t="shared" si="12"/>
        <v>0</v>
      </c>
      <c r="M28" s="260">
        <f t="shared" si="12"/>
        <v>0</v>
      </c>
      <c r="N28" s="254">
        <f t="shared" si="14"/>
        <v>0</v>
      </c>
      <c r="O28" s="255">
        <f t="shared" si="14"/>
        <v>0</v>
      </c>
      <c r="P28" s="263">
        <f t="shared" si="15"/>
        <v>0</v>
      </c>
      <c r="Q28" s="300" t="e">
        <f t="shared" si="16"/>
        <v>#DIV/0!</v>
      </c>
      <c r="R28" s="267"/>
      <c r="S28" s="243"/>
      <c r="T28" s="267"/>
      <c r="U28" s="243"/>
      <c r="V28" s="267"/>
      <c r="W28" s="243"/>
      <c r="X28" s="267"/>
      <c r="Y28" s="277"/>
      <c r="Z28" s="282"/>
      <c r="AA28" s="276"/>
      <c r="AB28" s="243"/>
      <c r="AC28" s="267"/>
      <c r="AD28" s="243"/>
      <c r="AE28" s="267"/>
      <c r="AF28" s="243"/>
      <c r="AG28" s="267"/>
      <c r="AH28" s="277"/>
      <c r="AI28" s="282"/>
      <c r="AJ28" s="276"/>
      <c r="AK28" s="243"/>
      <c r="AL28" s="267"/>
      <c r="AM28" s="243"/>
      <c r="AN28" s="267"/>
      <c r="AO28" s="243"/>
      <c r="AP28" s="267"/>
      <c r="AQ28" s="277"/>
      <c r="AR28" s="282"/>
      <c r="AS28" s="276"/>
      <c r="AT28" s="243"/>
      <c r="AU28" s="267"/>
      <c r="AV28" s="243"/>
      <c r="AW28" s="267"/>
      <c r="AX28" s="243"/>
      <c r="AY28" s="267"/>
      <c r="AZ28" s="277"/>
      <c r="BA28" s="282"/>
      <c r="BB28" s="276"/>
      <c r="BC28" s="243"/>
      <c r="BD28" s="267"/>
      <c r="BE28" s="243"/>
      <c r="BF28" s="267"/>
      <c r="BG28" s="243"/>
      <c r="BH28" s="267"/>
      <c r="BI28" s="277"/>
      <c r="BJ28" s="282"/>
      <c r="BK28" s="276"/>
      <c r="BL28" s="243"/>
      <c r="BM28" s="267"/>
      <c r="BN28" s="243"/>
      <c r="BO28" s="267"/>
      <c r="BP28" s="243"/>
      <c r="BQ28" s="267"/>
      <c r="BR28" s="277"/>
      <c r="BS28" s="282"/>
      <c r="BT28" s="276"/>
      <c r="BU28" s="243"/>
      <c r="BV28" s="267"/>
      <c r="BW28" s="243"/>
      <c r="BX28" s="267"/>
      <c r="BY28" s="243"/>
      <c r="BZ28" s="267"/>
      <c r="CA28" s="277"/>
      <c r="CB28" s="282"/>
      <c r="CC28" s="276"/>
      <c r="CD28" s="243"/>
      <c r="CE28" s="267"/>
      <c r="CF28" s="243"/>
      <c r="CG28" s="267"/>
      <c r="CH28" s="243"/>
      <c r="CI28" s="267"/>
      <c r="CJ28" s="277"/>
      <c r="CK28" s="282"/>
      <c r="CL28" s="276"/>
      <c r="CM28" s="243"/>
      <c r="CN28" s="267"/>
      <c r="CO28" s="243"/>
      <c r="CP28" s="267"/>
      <c r="CQ28" s="243"/>
      <c r="CR28" s="267"/>
      <c r="CS28" s="277"/>
      <c r="CT28" s="282"/>
      <c r="CU28" s="276"/>
      <c r="CV28" s="243"/>
      <c r="CW28" s="267"/>
      <c r="CX28" s="243"/>
      <c r="CY28" s="267"/>
      <c r="CZ28" s="243"/>
      <c r="DA28" s="267"/>
      <c r="DB28" s="277"/>
      <c r="DC28" s="282"/>
      <c r="DD28" s="276"/>
      <c r="DE28" s="243"/>
      <c r="DF28" s="267"/>
      <c r="DG28" s="243"/>
      <c r="DH28" s="267"/>
      <c r="DI28" s="243"/>
      <c r="DJ28" s="267"/>
      <c r="DK28" s="277"/>
      <c r="DL28" s="282"/>
      <c r="DM28" s="276"/>
      <c r="DN28" s="243"/>
      <c r="DO28" s="267"/>
      <c r="DP28" s="243"/>
      <c r="DQ28" s="267"/>
      <c r="DR28" s="243"/>
      <c r="DS28" s="267"/>
      <c r="DT28" s="277"/>
      <c r="DU28" s="282"/>
      <c r="DV28" s="276"/>
      <c r="DW28" s="243"/>
      <c r="DX28" s="267"/>
      <c r="DY28" s="243"/>
      <c r="DZ28" s="267"/>
      <c r="EA28" s="243"/>
      <c r="EB28" s="267"/>
      <c r="EC28" s="277"/>
      <c r="ED28" s="282"/>
      <c r="EE28" s="276"/>
      <c r="EF28" s="243"/>
      <c r="EG28" s="267"/>
      <c r="EH28" s="243"/>
      <c r="EI28" s="267"/>
      <c r="EJ28" s="243"/>
      <c r="EK28" s="267"/>
      <c r="EL28" s="277"/>
      <c r="EM28" s="282"/>
      <c r="EN28" s="276"/>
      <c r="EO28" s="243"/>
      <c r="EP28" s="267"/>
      <c r="EQ28" s="243"/>
      <c r="ER28" s="267"/>
      <c r="ES28" s="243"/>
      <c r="ET28" s="267"/>
      <c r="EU28" s="277"/>
      <c r="EV28" s="282"/>
      <c r="EW28" s="276"/>
      <c r="EX28" s="243"/>
      <c r="EY28" s="267"/>
      <c r="EZ28" s="243"/>
      <c r="FA28" s="267"/>
      <c r="FB28" s="243"/>
      <c r="FC28" s="267"/>
      <c r="FD28" s="277"/>
      <c r="FE28" s="282"/>
      <c r="FF28" s="276"/>
      <c r="FG28" s="243"/>
      <c r="FH28" s="267"/>
      <c r="FI28" s="243"/>
      <c r="FJ28" s="267"/>
      <c r="FK28" s="243"/>
      <c r="FL28" s="267"/>
      <c r="FM28" s="277"/>
      <c r="FN28" s="282"/>
      <c r="FO28" s="276"/>
      <c r="FP28" s="243"/>
      <c r="FQ28" s="267"/>
      <c r="FR28" s="243"/>
      <c r="FS28" s="267"/>
      <c r="FT28" s="243"/>
      <c r="FU28" s="267"/>
      <c r="FV28" s="277"/>
      <c r="FW28" s="282"/>
    </row>
    <row r="29" spans="1:179" ht="15.75" customHeight="1">
      <c r="A29" s="247" t="s">
        <v>258</v>
      </c>
      <c r="B29" s="305"/>
      <c r="C29" s="305"/>
      <c r="D29" s="321"/>
      <c r="E29" s="308"/>
      <c r="F29" s="253">
        <f t="shared" si="13"/>
        <v>0</v>
      </c>
      <c r="G29" s="250">
        <f t="shared" si="12"/>
        <v>0</v>
      </c>
      <c r="H29" s="250">
        <f t="shared" si="12"/>
        <v>0</v>
      </c>
      <c r="I29" s="250">
        <f t="shared" si="12"/>
        <v>0</v>
      </c>
      <c r="J29" s="250">
        <f t="shared" si="12"/>
        <v>0</v>
      </c>
      <c r="K29" s="250">
        <f t="shared" si="12"/>
        <v>0</v>
      </c>
      <c r="L29" s="250">
        <f t="shared" si="12"/>
        <v>0</v>
      </c>
      <c r="M29" s="259">
        <f t="shared" si="12"/>
        <v>0</v>
      </c>
      <c r="N29" s="253">
        <f t="shared" si="14"/>
        <v>0</v>
      </c>
      <c r="O29" s="250">
        <f t="shared" si="14"/>
        <v>0</v>
      </c>
      <c r="P29" s="301"/>
      <c r="Q29" s="302"/>
      <c r="R29" s="267"/>
      <c r="S29" s="243"/>
      <c r="T29" s="267"/>
      <c r="U29" s="243"/>
      <c r="V29" s="267"/>
      <c r="W29" s="243"/>
      <c r="X29" s="267"/>
      <c r="Y29" s="277"/>
      <c r="Z29" s="282"/>
      <c r="AA29" s="276"/>
      <c r="AB29" s="243"/>
      <c r="AC29" s="267"/>
      <c r="AD29" s="243"/>
      <c r="AE29" s="267"/>
      <c r="AF29" s="243"/>
      <c r="AG29" s="267"/>
      <c r="AH29" s="277"/>
      <c r="AI29" s="282"/>
      <c r="AJ29" s="276"/>
      <c r="AK29" s="243"/>
      <c r="AL29" s="267"/>
      <c r="AM29" s="243"/>
      <c r="AN29" s="267"/>
      <c r="AO29" s="243"/>
      <c r="AP29" s="267"/>
      <c r="AQ29" s="277"/>
      <c r="AR29" s="282"/>
      <c r="AS29" s="276"/>
      <c r="AT29" s="243"/>
      <c r="AU29" s="267"/>
      <c r="AV29" s="243"/>
      <c r="AW29" s="267"/>
      <c r="AX29" s="243"/>
      <c r="AY29" s="267"/>
      <c r="AZ29" s="277"/>
      <c r="BA29" s="282"/>
      <c r="BB29" s="276"/>
      <c r="BC29" s="243"/>
      <c r="BD29" s="267"/>
      <c r="BE29" s="243"/>
      <c r="BF29" s="267"/>
      <c r="BG29" s="243"/>
      <c r="BH29" s="267"/>
      <c r="BI29" s="277"/>
      <c r="BJ29" s="282"/>
      <c r="BK29" s="276"/>
      <c r="BL29" s="243"/>
      <c r="BM29" s="267"/>
      <c r="BN29" s="243"/>
      <c r="BO29" s="267"/>
      <c r="BP29" s="243"/>
      <c r="BQ29" s="267"/>
      <c r="BR29" s="277"/>
      <c r="BS29" s="282"/>
      <c r="BT29" s="276"/>
      <c r="BU29" s="243"/>
      <c r="BV29" s="267"/>
      <c r="BW29" s="243"/>
      <c r="BX29" s="267"/>
      <c r="BY29" s="243"/>
      <c r="BZ29" s="267"/>
      <c r="CA29" s="277"/>
      <c r="CB29" s="282"/>
      <c r="CC29" s="276"/>
      <c r="CD29" s="243"/>
      <c r="CE29" s="267"/>
      <c r="CF29" s="243"/>
      <c r="CG29" s="267"/>
      <c r="CH29" s="243"/>
      <c r="CI29" s="267"/>
      <c r="CJ29" s="277"/>
      <c r="CK29" s="282"/>
      <c r="CL29" s="276"/>
      <c r="CM29" s="243"/>
      <c r="CN29" s="267"/>
      <c r="CO29" s="243"/>
      <c r="CP29" s="267"/>
      <c r="CQ29" s="243"/>
      <c r="CR29" s="267"/>
      <c r="CS29" s="277"/>
      <c r="CT29" s="282"/>
      <c r="CU29" s="276"/>
      <c r="CV29" s="243"/>
      <c r="CW29" s="267"/>
      <c r="CX29" s="243"/>
      <c r="CY29" s="267"/>
      <c r="CZ29" s="243"/>
      <c r="DA29" s="267"/>
      <c r="DB29" s="277"/>
      <c r="DC29" s="282"/>
      <c r="DD29" s="276"/>
      <c r="DE29" s="243"/>
      <c r="DF29" s="267"/>
      <c r="DG29" s="243"/>
      <c r="DH29" s="267"/>
      <c r="DI29" s="243"/>
      <c r="DJ29" s="267"/>
      <c r="DK29" s="277"/>
      <c r="DL29" s="282"/>
      <c r="DM29" s="276"/>
      <c r="DN29" s="243"/>
      <c r="DO29" s="267"/>
      <c r="DP29" s="243"/>
      <c r="DQ29" s="267"/>
      <c r="DR29" s="243"/>
      <c r="DS29" s="267"/>
      <c r="DT29" s="277"/>
      <c r="DU29" s="282"/>
      <c r="DV29" s="276"/>
      <c r="DW29" s="243"/>
      <c r="DX29" s="267"/>
      <c r="DY29" s="243"/>
      <c r="DZ29" s="267"/>
      <c r="EA29" s="243"/>
      <c r="EB29" s="267"/>
      <c r="EC29" s="277"/>
      <c r="ED29" s="282"/>
      <c r="EE29" s="276"/>
      <c r="EF29" s="243"/>
      <c r="EG29" s="267"/>
      <c r="EH29" s="243"/>
      <c r="EI29" s="267"/>
      <c r="EJ29" s="243"/>
      <c r="EK29" s="267"/>
      <c r="EL29" s="277"/>
      <c r="EM29" s="282"/>
      <c r="EN29" s="276"/>
      <c r="EO29" s="243"/>
      <c r="EP29" s="267"/>
      <c r="EQ29" s="243"/>
      <c r="ER29" s="267"/>
      <c r="ES29" s="243"/>
      <c r="ET29" s="267"/>
      <c r="EU29" s="277"/>
      <c r="EV29" s="282"/>
      <c r="EW29" s="276"/>
      <c r="EX29" s="243"/>
      <c r="EY29" s="267"/>
      <c r="EZ29" s="243"/>
      <c r="FA29" s="267"/>
      <c r="FB29" s="243"/>
      <c r="FC29" s="267"/>
      <c r="FD29" s="277"/>
      <c r="FE29" s="282"/>
      <c r="FF29" s="276"/>
      <c r="FG29" s="243"/>
      <c r="FH29" s="267"/>
      <c r="FI29" s="243"/>
      <c r="FJ29" s="267"/>
      <c r="FK29" s="243"/>
      <c r="FL29" s="267"/>
      <c r="FM29" s="277"/>
      <c r="FN29" s="282"/>
      <c r="FO29" s="276"/>
      <c r="FP29" s="243"/>
      <c r="FQ29" s="267"/>
      <c r="FR29" s="243"/>
      <c r="FS29" s="267"/>
      <c r="FT29" s="243"/>
      <c r="FU29" s="267"/>
      <c r="FV29" s="277"/>
      <c r="FW29" s="282"/>
    </row>
    <row r="30" spans="1:179" ht="15.75" customHeight="1">
      <c r="A30" s="245" t="s">
        <v>258</v>
      </c>
      <c r="B30" s="306"/>
      <c r="C30" s="306"/>
      <c r="D30" s="322"/>
      <c r="E30" s="309"/>
      <c r="F30" s="253">
        <f t="shared" si="13"/>
        <v>0</v>
      </c>
      <c r="G30" s="250">
        <f t="shared" si="12"/>
        <v>0</v>
      </c>
      <c r="H30" s="250">
        <f t="shared" si="12"/>
        <v>0</v>
      </c>
      <c r="I30" s="250">
        <f t="shared" si="12"/>
        <v>0</v>
      </c>
      <c r="J30" s="250">
        <f t="shared" si="12"/>
        <v>0</v>
      </c>
      <c r="K30" s="250">
        <f t="shared" si="12"/>
        <v>0</v>
      </c>
      <c r="L30" s="250">
        <f t="shared" si="12"/>
        <v>0</v>
      </c>
      <c r="M30" s="259">
        <f t="shared" si="12"/>
        <v>0</v>
      </c>
      <c r="N30" s="253">
        <f t="shared" si="14"/>
        <v>0</v>
      </c>
      <c r="O30" s="250">
        <f t="shared" si="14"/>
        <v>0</v>
      </c>
      <c r="P30" s="301"/>
      <c r="Q30" s="302"/>
      <c r="R30" s="267"/>
      <c r="S30" s="243"/>
      <c r="T30" s="267"/>
      <c r="U30" s="243"/>
      <c r="V30" s="267"/>
      <c r="W30" s="243"/>
      <c r="X30" s="267"/>
      <c r="Y30" s="277"/>
      <c r="Z30" s="282"/>
      <c r="AA30" s="276"/>
      <c r="AB30" s="243"/>
      <c r="AC30" s="267"/>
      <c r="AD30" s="243"/>
      <c r="AE30" s="267"/>
      <c r="AF30" s="243"/>
      <c r="AG30" s="267"/>
      <c r="AH30" s="277"/>
      <c r="AI30" s="282"/>
      <c r="AJ30" s="276"/>
      <c r="AK30" s="243"/>
      <c r="AL30" s="267"/>
      <c r="AM30" s="243"/>
      <c r="AN30" s="267"/>
      <c r="AO30" s="243"/>
      <c r="AP30" s="267"/>
      <c r="AQ30" s="277"/>
      <c r="AR30" s="282"/>
      <c r="AS30" s="276"/>
      <c r="AT30" s="243"/>
      <c r="AU30" s="267"/>
      <c r="AV30" s="243"/>
      <c r="AW30" s="267"/>
      <c r="AX30" s="243"/>
      <c r="AY30" s="267"/>
      <c r="AZ30" s="277"/>
      <c r="BA30" s="282"/>
      <c r="BB30" s="276"/>
      <c r="BC30" s="243"/>
      <c r="BD30" s="267"/>
      <c r="BE30" s="243"/>
      <c r="BF30" s="267"/>
      <c r="BG30" s="243"/>
      <c r="BH30" s="267"/>
      <c r="BI30" s="277"/>
      <c r="BJ30" s="282"/>
      <c r="BK30" s="276"/>
      <c r="BL30" s="243"/>
      <c r="BM30" s="267"/>
      <c r="BN30" s="243"/>
      <c r="BO30" s="267"/>
      <c r="BP30" s="243"/>
      <c r="BQ30" s="267"/>
      <c r="BR30" s="277"/>
      <c r="BS30" s="282"/>
      <c r="BT30" s="276"/>
      <c r="BU30" s="243"/>
      <c r="BV30" s="267"/>
      <c r="BW30" s="243"/>
      <c r="BX30" s="267"/>
      <c r="BY30" s="243"/>
      <c r="BZ30" s="267"/>
      <c r="CA30" s="277"/>
      <c r="CB30" s="282"/>
      <c r="CC30" s="276"/>
      <c r="CD30" s="243"/>
      <c r="CE30" s="267"/>
      <c r="CF30" s="243"/>
      <c r="CG30" s="267"/>
      <c r="CH30" s="243"/>
      <c r="CI30" s="267"/>
      <c r="CJ30" s="277"/>
      <c r="CK30" s="282"/>
      <c r="CL30" s="276"/>
      <c r="CM30" s="243"/>
      <c r="CN30" s="267"/>
      <c r="CO30" s="243"/>
      <c r="CP30" s="267"/>
      <c r="CQ30" s="243"/>
      <c r="CR30" s="267"/>
      <c r="CS30" s="277"/>
      <c r="CT30" s="282"/>
      <c r="CU30" s="276"/>
      <c r="CV30" s="243"/>
      <c r="CW30" s="267"/>
      <c r="CX30" s="243"/>
      <c r="CY30" s="267"/>
      <c r="CZ30" s="243"/>
      <c r="DA30" s="267"/>
      <c r="DB30" s="277"/>
      <c r="DC30" s="282"/>
      <c r="DD30" s="276"/>
      <c r="DE30" s="243"/>
      <c r="DF30" s="267"/>
      <c r="DG30" s="243"/>
      <c r="DH30" s="267"/>
      <c r="DI30" s="243"/>
      <c r="DJ30" s="267"/>
      <c r="DK30" s="277"/>
      <c r="DL30" s="282"/>
      <c r="DM30" s="276"/>
      <c r="DN30" s="243"/>
      <c r="DO30" s="267"/>
      <c r="DP30" s="243"/>
      <c r="DQ30" s="267"/>
      <c r="DR30" s="243"/>
      <c r="DS30" s="267"/>
      <c r="DT30" s="277"/>
      <c r="DU30" s="282"/>
      <c r="DV30" s="276"/>
      <c r="DW30" s="243"/>
      <c r="DX30" s="267"/>
      <c r="DY30" s="243"/>
      <c r="DZ30" s="267"/>
      <c r="EA30" s="243"/>
      <c r="EB30" s="267"/>
      <c r="EC30" s="277"/>
      <c r="ED30" s="282"/>
      <c r="EE30" s="276"/>
      <c r="EF30" s="243"/>
      <c r="EG30" s="267"/>
      <c r="EH30" s="243"/>
      <c r="EI30" s="267"/>
      <c r="EJ30" s="243"/>
      <c r="EK30" s="267"/>
      <c r="EL30" s="277"/>
      <c r="EM30" s="282"/>
      <c r="EN30" s="276"/>
      <c r="EO30" s="243"/>
      <c r="EP30" s="267"/>
      <c r="EQ30" s="243"/>
      <c r="ER30" s="267"/>
      <c r="ES30" s="243"/>
      <c r="ET30" s="267"/>
      <c r="EU30" s="277"/>
      <c r="EV30" s="282"/>
      <c r="EW30" s="276"/>
      <c r="EX30" s="243"/>
      <c r="EY30" s="267"/>
      <c r="EZ30" s="243"/>
      <c r="FA30" s="267"/>
      <c r="FB30" s="243"/>
      <c r="FC30" s="267"/>
      <c r="FD30" s="277"/>
      <c r="FE30" s="282"/>
      <c r="FF30" s="276"/>
      <c r="FG30" s="243"/>
      <c r="FH30" s="267"/>
      <c r="FI30" s="243"/>
      <c r="FJ30" s="267"/>
      <c r="FK30" s="243"/>
      <c r="FL30" s="267"/>
      <c r="FM30" s="277"/>
      <c r="FN30" s="282"/>
      <c r="FO30" s="276"/>
      <c r="FP30" s="243"/>
      <c r="FQ30" s="267"/>
      <c r="FR30" s="243"/>
      <c r="FS30" s="267"/>
      <c r="FT30" s="243"/>
      <c r="FU30" s="267"/>
      <c r="FV30" s="277"/>
      <c r="FW30" s="282"/>
    </row>
    <row r="31" spans="1:179" ht="18" customHeight="1">
      <c r="A31" s="245" t="s">
        <v>259</v>
      </c>
      <c r="B31" s="306"/>
      <c r="C31" s="306"/>
      <c r="D31" s="322"/>
      <c r="E31" s="309"/>
      <c r="F31" s="253">
        <f t="shared" si="13"/>
        <v>0</v>
      </c>
      <c r="G31" s="250">
        <f t="shared" si="12"/>
        <v>0</v>
      </c>
      <c r="H31" s="250">
        <f t="shared" si="12"/>
        <v>0</v>
      </c>
      <c r="I31" s="250">
        <f t="shared" si="12"/>
        <v>0</v>
      </c>
      <c r="J31" s="250">
        <f t="shared" si="12"/>
        <v>0</v>
      </c>
      <c r="K31" s="250">
        <f t="shared" si="12"/>
        <v>0</v>
      </c>
      <c r="L31" s="250">
        <f t="shared" si="12"/>
        <v>0</v>
      </c>
      <c r="M31" s="259">
        <f t="shared" si="12"/>
        <v>0</v>
      </c>
      <c r="N31" s="253">
        <f>+F31+H31+J31+L31</f>
        <v>0</v>
      </c>
      <c r="O31" s="250">
        <f>+G31+I31+K31+M31</f>
        <v>0</v>
      </c>
      <c r="P31" s="301"/>
      <c r="Q31" s="302"/>
      <c r="R31" s="267"/>
      <c r="S31" s="243"/>
      <c r="T31" s="267"/>
      <c r="U31" s="243"/>
      <c r="V31" s="267"/>
      <c r="W31" s="243"/>
      <c r="X31" s="267"/>
      <c r="Y31" s="277"/>
      <c r="Z31" s="282"/>
      <c r="AA31" s="276"/>
      <c r="AB31" s="243"/>
      <c r="AC31" s="267"/>
      <c r="AD31" s="243"/>
      <c r="AE31" s="267"/>
      <c r="AF31" s="243"/>
      <c r="AG31" s="267"/>
      <c r="AH31" s="277"/>
      <c r="AI31" s="282"/>
      <c r="AJ31" s="276"/>
      <c r="AK31" s="243"/>
      <c r="AL31" s="267"/>
      <c r="AM31" s="243"/>
      <c r="AN31" s="267"/>
      <c r="AO31" s="243"/>
      <c r="AP31" s="267"/>
      <c r="AQ31" s="277"/>
      <c r="AR31" s="282"/>
      <c r="AS31" s="276"/>
      <c r="AT31" s="243"/>
      <c r="AU31" s="267"/>
      <c r="AV31" s="243"/>
      <c r="AW31" s="267"/>
      <c r="AX31" s="243"/>
      <c r="AY31" s="267"/>
      <c r="AZ31" s="277"/>
      <c r="BA31" s="282"/>
      <c r="BB31" s="276"/>
      <c r="BC31" s="243"/>
      <c r="BD31" s="267"/>
      <c r="BE31" s="243"/>
      <c r="BF31" s="267"/>
      <c r="BG31" s="243"/>
      <c r="BH31" s="267"/>
      <c r="BI31" s="277"/>
      <c r="BJ31" s="282"/>
      <c r="BK31" s="276"/>
      <c r="BL31" s="243"/>
      <c r="BM31" s="267"/>
      <c r="BN31" s="243"/>
      <c r="BO31" s="267"/>
      <c r="BP31" s="243"/>
      <c r="BQ31" s="267"/>
      <c r="BR31" s="277"/>
      <c r="BS31" s="282"/>
      <c r="BT31" s="276"/>
      <c r="BU31" s="243"/>
      <c r="BV31" s="267"/>
      <c r="BW31" s="243"/>
      <c r="BX31" s="267"/>
      <c r="BY31" s="243"/>
      <c r="BZ31" s="267"/>
      <c r="CA31" s="277"/>
      <c r="CB31" s="282"/>
      <c r="CC31" s="276"/>
      <c r="CD31" s="243"/>
      <c r="CE31" s="267"/>
      <c r="CF31" s="243"/>
      <c r="CG31" s="267"/>
      <c r="CH31" s="243"/>
      <c r="CI31" s="267"/>
      <c r="CJ31" s="277"/>
      <c r="CK31" s="282"/>
      <c r="CL31" s="276"/>
      <c r="CM31" s="243"/>
      <c r="CN31" s="267"/>
      <c r="CO31" s="243"/>
      <c r="CP31" s="267"/>
      <c r="CQ31" s="243"/>
      <c r="CR31" s="267"/>
      <c r="CS31" s="277"/>
      <c r="CT31" s="282"/>
      <c r="CU31" s="276"/>
      <c r="CV31" s="243"/>
      <c r="CW31" s="267"/>
      <c r="CX31" s="243"/>
      <c r="CY31" s="267"/>
      <c r="CZ31" s="243"/>
      <c r="DA31" s="267"/>
      <c r="DB31" s="277"/>
      <c r="DC31" s="282"/>
      <c r="DD31" s="276"/>
      <c r="DE31" s="243"/>
      <c r="DF31" s="267"/>
      <c r="DG31" s="243"/>
      <c r="DH31" s="267"/>
      <c r="DI31" s="243"/>
      <c r="DJ31" s="267"/>
      <c r="DK31" s="277"/>
      <c r="DL31" s="282"/>
      <c r="DM31" s="276"/>
      <c r="DN31" s="243"/>
      <c r="DO31" s="267"/>
      <c r="DP31" s="243"/>
      <c r="DQ31" s="267"/>
      <c r="DR31" s="243"/>
      <c r="DS31" s="267"/>
      <c r="DT31" s="277"/>
      <c r="DU31" s="282"/>
      <c r="DV31" s="276"/>
      <c r="DW31" s="243"/>
      <c r="DX31" s="267"/>
      <c r="DY31" s="243"/>
      <c r="DZ31" s="267"/>
      <c r="EA31" s="243"/>
      <c r="EB31" s="267"/>
      <c r="EC31" s="277"/>
      <c r="ED31" s="282"/>
      <c r="EE31" s="276"/>
      <c r="EF31" s="243"/>
      <c r="EG31" s="267"/>
      <c r="EH31" s="243"/>
      <c r="EI31" s="267"/>
      <c r="EJ31" s="243"/>
      <c r="EK31" s="267"/>
      <c r="EL31" s="277"/>
      <c r="EM31" s="282"/>
      <c r="EN31" s="276"/>
      <c r="EO31" s="243"/>
      <c r="EP31" s="267"/>
      <c r="EQ31" s="243"/>
      <c r="ER31" s="267"/>
      <c r="ES31" s="243"/>
      <c r="ET31" s="267"/>
      <c r="EU31" s="277"/>
      <c r="EV31" s="282"/>
      <c r="EW31" s="276"/>
      <c r="EX31" s="243"/>
      <c r="EY31" s="267"/>
      <c r="EZ31" s="243"/>
      <c r="FA31" s="267"/>
      <c r="FB31" s="243"/>
      <c r="FC31" s="267"/>
      <c r="FD31" s="277"/>
      <c r="FE31" s="282"/>
      <c r="FF31" s="276"/>
      <c r="FG31" s="243"/>
      <c r="FH31" s="267"/>
      <c r="FI31" s="243"/>
      <c r="FJ31" s="267"/>
      <c r="FK31" s="243"/>
      <c r="FL31" s="267"/>
      <c r="FM31" s="277"/>
      <c r="FN31" s="282"/>
      <c r="FO31" s="276"/>
      <c r="FP31" s="243"/>
      <c r="FQ31" s="267"/>
      <c r="FR31" s="243"/>
      <c r="FS31" s="267"/>
      <c r="FT31" s="243"/>
      <c r="FU31" s="267"/>
      <c r="FV31" s="277"/>
      <c r="FW31" s="282"/>
    </row>
    <row r="32" spans="1:179" ht="18" customHeight="1" thickBot="1">
      <c r="A32" s="246" t="s">
        <v>260</v>
      </c>
      <c r="B32" s="307"/>
      <c r="C32" s="307"/>
      <c r="D32" s="323"/>
      <c r="E32" s="310"/>
      <c r="F32" s="253">
        <f t="shared" si="13"/>
        <v>0</v>
      </c>
      <c r="G32" s="250">
        <f t="shared" si="12"/>
        <v>0</v>
      </c>
      <c r="H32" s="250">
        <f t="shared" si="12"/>
        <v>0</v>
      </c>
      <c r="I32" s="250">
        <f t="shared" si="12"/>
        <v>0</v>
      </c>
      <c r="J32" s="250">
        <f t="shared" si="12"/>
        <v>0</v>
      </c>
      <c r="K32" s="250">
        <f t="shared" si="12"/>
        <v>0</v>
      </c>
      <c r="L32" s="250">
        <f t="shared" si="12"/>
        <v>0</v>
      </c>
      <c r="M32" s="259">
        <f t="shared" si="12"/>
        <v>0</v>
      </c>
      <c r="N32" s="253">
        <f>+F32+H32+J32+L32</f>
        <v>0</v>
      </c>
      <c r="O32" s="250">
        <f>+G32+I32+K32+M32</f>
        <v>0</v>
      </c>
      <c r="P32" s="303"/>
      <c r="Q32" s="304"/>
      <c r="R32" s="278"/>
      <c r="S32" s="249"/>
      <c r="T32" s="279"/>
      <c r="U32" s="249"/>
      <c r="V32" s="279"/>
      <c r="W32" s="249"/>
      <c r="X32" s="279"/>
      <c r="Y32" s="280"/>
      <c r="Z32" s="283"/>
      <c r="AA32" s="278"/>
      <c r="AB32" s="249"/>
      <c r="AC32" s="279"/>
      <c r="AD32" s="249"/>
      <c r="AE32" s="279"/>
      <c r="AF32" s="249"/>
      <c r="AG32" s="279"/>
      <c r="AH32" s="280"/>
      <c r="AI32" s="283"/>
      <c r="AJ32" s="278"/>
      <c r="AK32" s="249"/>
      <c r="AL32" s="279"/>
      <c r="AM32" s="249"/>
      <c r="AN32" s="279"/>
      <c r="AO32" s="249"/>
      <c r="AP32" s="279"/>
      <c r="AQ32" s="280"/>
      <c r="AR32" s="283"/>
      <c r="AS32" s="278"/>
      <c r="AT32" s="249"/>
      <c r="AU32" s="279"/>
      <c r="AV32" s="249"/>
      <c r="AW32" s="279"/>
      <c r="AX32" s="249"/>
      <c r="AY32" s="279"/>
      <c r="AZ32" s="280"/>
      <c r="BA32" s="283"/>
      <c r="BB32" s="278"/>
      <c r="BC32" s="249"/>
      <c r="BD32" s="279"/>
      <c r="BE32" s="249"/>
      <c r="BF32" s="279"/>
      <c r="BG32" s="249"/>
      <c r="BH32" s="279"/>
      <c r="BI32" s="280"/>
      <c r="BJ32" s="283"/>
      <c r="BK32" s="278"/>
      <c r="BL32" s="249"/>
      <c r="BM32" s="279"/>
      <c r="BN32" s="249"/>
      <c r="BO32" s="279"/>
      <c r="BP32" s="249"/>
      <c r="BQ32" s="279"/>
      <c r="BR32" s="280"/>
      <c r="BS32" s="283"/>
      <c r="BT32" s="278"/>
      <c r="BU32" s="249"/>
      <c r="BV32" s="279"/>
      <c r="BW32" s="249"/>
      <c r="BX32" s="279"/>
      <c r="BY32" s="249"/>
      <c r="BZ32" s="279"/>
      <c r="CA32" s="280"/>
      <c r="CB32" s="283"/>
      <c r="CC32" s="278"/>
      <c r="CD32" s="249"/>
      <c r="CE32" s="279"/>
      <c r="CF32" s="249"/>
      <c r="CG32" s="279"/>
      <c r="CH32" s="249"/>
      <c r="CI32" s="279"/>
      <c r="CJ32" s="280"/>
      <c r="CK32" s="283"/>
      <c r="CL32" s="278"/>
      <c r="CM32" s="249"/>
      <c r="CN32" s="279"/>
      <c r="CO32" s="249"/>
      <c r="CP32" s="279"/>
      <c r="CQ32" s="249"/>
      <c r="CR32" s="279"/>
      <c r="CS32" s="280"/>
      <c r="CT32" s="283"/>
      <c r="CU32" s="278"/>
      <c r="CV32" s="249"/>
      <c r="CW32" s="279"/>
      <c r="CX32" s="249"/>
      <c r="CY32" s="279"/>
      <c r="CZ32" s="249"/>
      <c r="DA32" s="279"/>
      <c r="DB32" s="280"/>
      <c r="DC32" s="283"/>
      <c r="DD32" s="278"/>
      <c r="DE32" s="249"/>
      <c r="DF32" s="279"/>
      <c r="DG32" s="249"/>
      <c r="DH32" s="279"/>
      <c r="DI32" s="249"/>
      <c r="DJ32" s="279"/>
      <c r="DK32" s="280"/>
      <c r="DL32" s="283"/>
      <c r="DM32" s="278"/>
      <c r="DN32" s="249"/>
      <c r="DO32" s="279"/>
      <c r="DP32" s="249"/>
      <c r="DQ32" s="279"/>
      <c r="DR32" s="249"/>
      <c r="DS32" s="279"/>
      <c r="DT32" s="280"/>
      <c r="DU32" s="283"/>
      <c r="DV32" s="278"/>
      <c r="DW32" s="249"/>
      <c r="DX32" s="279"/>
      <c r="DY32" s="249"/>
      <c r="DZ32" s="279"/>
      <c r="EA32" s="249"/>
      <c r="EB32" s="279"/>
      <c r="EC32" s="280"/>
      <c r="ED32" s="283"/>
      <c r="EE32" s="278"/>
      <c r="EF32" s="249"/>
      <c r="EG32" s="279"/>
      <c r="EH32" s="249"/>
      <c r="EI32" s="279"/>
      <c r="EJ32" s="249"/>
      <c r="EK32" s="279"/>
      <c r="EL32" s="280"/>
      <c r="EM32" s="283"/>
      <c r="EN32" s="278"/>
      <c r="EO32" s="249"/>
      <c r="EP32" s="279"/>
      <c r="EQ32" s="249"/>
      <c r="ER32" s="279"/>
      <c r="ES32" s="249"/>
      <c r="ET32" s="279"/>
      <c r="EU32" s="280"/>
      <c r="EV32" s="283"/>
      <c r="EW32" s="278"/>
      <c r="EX32" s="249"/>
      <c r="EY32" s="279"/>
      <c r="EZ32" s="249"/>
      <c r="FA32" s="279"/>
      <c r="FB32" s="249"/>
      <c r="FC32" s="279"/>
      <c r="FD32" s="280"/>
      <c r="FE32" s="283"/>
      <c r="FF32" s="278"/>
      <c r="FG32" s="249"/>
      <c r="FH32" s="279"/>
      <c r="FI32" s="249"/>
      <c r="FJ32" s="279"/>
      <c r="FK32" s="249"/>
      <c r="FL32" s="279"/>
      <c r="FM32" s="280"/>
      <c r="FN32" s="283"/>
      <c r="FO32" s="278"/>
      <c r="FP32" s="249"/>
      <c r="FQ32" s="279"/>
      <c r="FR32" s="249"/>
      <c r="FS32" s="279"/>
      <c r="FT32" s="249"/>
      <c r="FU32" s="279"/>
      <c r="FV32" s="280"/>
      <c r="FW32" s="283"/>
    </row>
    <row r="33" spans="1:179" ht="16.5" thickBot="1">
      <c r="A33" s="228" t="s">
        <v>323</v>
      </c>
      <c r="B33" s="240"/>
      <c r="C33" s="237"/>
      <c r="D33" s="237"/>
      <c r="E33" s="239"/>
      <c r="F33" s="264">
        <f>SUM(F21:F32)</f>
        <v>23</v>
      </c>
      <c r="G33" s="265">
        <f aca="true" t="shared" si="17" ref="G33:P33">SUM(G21:G32)</f>
        <v>33</v>
      </c>
      <c r="H33" s="265">
        <f t="shared" si="17"/>
        <v>15</v>
      </c>
      <c r="I33" s="265">
        <f t="shared" si="17"/>
        <v>41</v>
      </c>
      <c r="J33" s="265">
        <f t="shared" si="17"/>
        <v>14</v>
      </c>
      <c r="K33" s="265">
        <f t="shared" si="17"/>
        <v>42</v>
      </c>
      <c r="L33" s="265">
        <f t="shared" si="17"/>
        <v>22</v>
      </c>
      <c r="M33" s="271">
        <f t="shared" si="17"/>
        <v>34</v>
      </c>
      <c r="N33" s="264">
        <f t="shared" si="17"/>
        <v>74</v>
      </c>
      <c r="O33" s="271">
        <f t="shared" si="17"/>
        <v>150</v>
      </c>
      <c r="P33" s="271">
        <f t="shared" si="17"/>
        <v>132</v>
      </c>
      <c r="Q33" s="272">
        <f>+SUM(N33*2+P33)/(N33+O33)</f>
        <v>1.25</v>
      </c>
      <c r="R33" s="284"/>
      <c r="S33" s="285" t="str">
        <f>IF(SUM(R21:S32)=4," ","err")</f>
        <v> </v>
      </c>
      <c r="T33" s="286"/>
      <c r="U33" s="285" t="str">
        <f>IF(SUM(T21:U32)=4," ","err")</f>
        <v> </v>
      </c>
      <c r="V33" s="286"/>
      <c r="W33" s="285" t="str">
        <f>IF(SUM(V21:W32)=4," ","err")</f>
        <v> </v>
      </c>
      <c r="X33" s="286"/>
      <c r="Y33" s="285" t="str">
        <f>IF(SUM(X21:Y32)=4," ","err")</f>
        <v> </v>
      </c>
      <c r="Z33" s="287">
        <f>IF((SUM(R21:R32)+SUM(T21:T32)+SUM(V21:V32)+SUM(X21:X32))&gt;8,1,0)</f>
        <v>0</v>
      </c>
      <c r="AA33" s="284"/>
      <c r="AB33" s="285" t="str">
        <f>IF(SUM(AA21:AB32)=4," ","err")</f>
        <v> </v>
      </c>
      <c r="AC33" s="286"/>
      <c r="AD33" s="285" t="str">
        <f>IF(SUM(AC21:AD32)=4," ","err")</f>
        <v> </v>
      </c>
      <c r="AE33" s="286"/>
      <c r="AF33" s="285" t="str">
        <f>IF(SUM(AE21:AF32)=4," ","err")</f>
        <v> </v>
      </c>
      <c r="AG33" s="286"/>
      <c r="AH33" s="285" t="str">
        <f>IF(SUM(AG21:AH32)=4," ","err")</f>
        <v> </v>
      </c>
      <c r="AI33" s="287">
        <f>IF((SUM(AA21:AA32)+SUM(AC21:AC32)+SUM(AE21:AE32)+SUM(AG21:AG32))&gt;8,1,0)</f>
        <v>0</v>
      </c>
      <c r="AJ33" s="284"/>
      <c r="AK33" s="285" t="str">
        <f>IF(SUM(AJ21:AK32)=4," ","err")</f>
        <v> </v>
      </c>
      <c r="AL33" s="286"/>
      <c r="AM33" s="285" t="str">
        <f>IF(SUM(AL21:AM32)=4," ","err")</f>
        <v> </v>
      </c>
      <c r="AN33" s="286"/>
      <c r="AO33" s="285" t="str">
        <f>IF(SUM(AN21:AO32)=4," ","err")</f>
        <v> </v>
      </c>
      <c r="AP33" s="286"/>
      <c r="AQ33" s="285" t="str">
        <f>IF(SUM(AP21:AQ32)=4," ","err")</f>
        <v> </v>
      </c>
      <c r="AR33" s="287">
        <f>IF((SUM(AJ21:AJ32)+SUM(AL21:AL32)+SUM(AN21:AN32)+SUM(AP21:AP32))&gt;8,1,0)</f>
        <v>0</v>
      </c>
      <c r="AS33" s="284"/>
      <c r="AT33" s="285" t="str">
        <f>IF(SUM(AS21:AT32)=4," ","err")</f>
        <v> </v>
      </c>
      <c r="AU33" s="286"/>
      <c r="AV33" s="285" t="str">
        <f>IF(SUM(AU21:AV32)=4," ","err")</f>
        <v> </v>
      </c>
      <c r="AW33" s="286"/>
      <c r="AX33" s="285" t="str">
        <f>IF(SUM(AW21:AX32)=4," ","err")</f>
        <v> </v>
      </c>
      <c r="AY33" s="286"/>
      <c r="AZ33" s="285" t="str">
        <f>IF(SUM(AY21:AZ32)=4," ","err")</f>
        <v> </v>
      </c>
      <c r="BA33" s="287">
        <f>IF((SUM(AS21:AS32)+SUM(AU21:AU32)+SUM(AW21:AW32)+SUM(AY21:AY32))&gt;8,1,0)</f>
        <v>0</v>
      </c>
      <c r="BB33" s="284"/>
      <c r="BC33" s="285" t="str">
        <f>IF(SUM(BB21:BC32)=4," ","err")</f>
        <v> </v>
      </c>
      <c r="BD33" s="286"/>
      <c r="BE33" s="285" t="str">
        <f>IF(SUM(BD21:BE32)=4," ","err")</f>
        <v> </v>
      </c>
      <c r="BF33" s="286"/>
      <c r="BG33" s="285" t="str">
        <f>IF(SUM(BF21:BG32)=4," ","err")</f>
        <v> </v>
      </c>
      <c r="BH33" s="286"/>
      <c r="BI33" s="285" t="str">
        <f>IF(SUM(BH21:BI32)=4," ","err")</f>
        <v> </v>
      </c>
      <c r="BJ33" s="287">
        <f>IF((SUM(BB21:BB32)+SUM(BD21:BD32)+SUM(BF21:BF32)+SUM(BH21:BH32))&gt;8,1,0)</f>
        <v>0</v>
      </c>
      <c r="BK33" s="284"/>
      <c r="BL33" s="285" t="str">
        <f>IF(SUM(BK21:BL32)=4," ","err")</f>
        <v> </v>
      </c>
      <c r="BM33" s="286"/>
      <c r="BN33" s="285" t="str">
        <f>IF(SUM(BM21:BN32)=4," ","err")</f>
        <v> </v>
      </c>
      <c r="BO33" s="286"/>
      <c r="BP33" s="285" t="str">
        <f>IF(SUM(BO21:BP32)=4," ","err")</f>
        <v> </v>
      </c>
      <c r="BQ33" s="286"/>
      <c r="BR33" s="285" t="str">
        <f>IF(SUM(BQ21:BR32)=4," ","err")</f>
        <v> </v>
      </c>
      <c r="BS33" s="287">
        <f>IF((SUM(BK21:BK32)+SUM(BM21:BM32)+SUM(BO21:BO32)+SUM(BQ21:BQ32))&gt;8,1,0)</f>
        <v>0</v>
      </c>
      <c r="BT33" s="284"/>
      <c r="BU33" s="285" t="str">
        <f>IF(SUM(BT21:BU32)=4," ","err")</f>
        <v> </v>
      </c>
      <c r="BV33" s="286"/>
      <c r="BW33" s="285" t="str">
        <f>IF(SUM(BV21:BW32)=4," ","err")</f>
        <v> </v>
      </c>
      <c r="BX33" s="286"/>
      <c r="BY33" s="285" t="str">
        <f>IF(SUM(BX21:BY32)=4," ","err")</f>
        <v> </v>
      </c>
      <c r="BZ33" s="286"/>
      <c r="CA33" s="285" t="str">
        <f>IF(SUM(BZ21:CA32)=4," ","err")</f>
        <v> </v>
      </c>
      <c r="CB33" s="287">
        <f>IF((SUM(BT21:BT32)+SUM(BV21:BV32)+SUM(BX21:BX32)+SUM(BZ21:BZ32))&gt;8,1,0)</f>
        <v>0</v>
      </c>
      <c r="CC33" s="284"/>
      <c r="CD33" s="285" t="str">
        <f>IF(SUM(CC21:CD32)=4," ","err")</f>
        <v> </v>
      </c>
      <c r="CE33" s="286"/>
      <c r="CF33" s="285" t="str">
        <f>IF(SUM(CE21:CF32)=4," ","err")</f>
        <v> </v>
      </c>
      <c r="CG33" s="286"/>
      <c r="CH33" s="285" t="str">
        <f>IF(SUM(CG21:CH32)=4," ","err")</f>
        <v> </v>
      </c>
      <c r="CI33" s="286"/>
      <c r="CJ33" s="285" t="str">
        <f>IF(SUM(CI21:CJ32)=4," ","err")</f>
        <v> </v>
      </c>
      <c r="CK33" s="287">
        <f>IF((SUM(CC21:CC32)+SUM(CE21:CE32)+SUM(CG21:CG32)+SUM(CI21:CI32))&gt;8,1,0)</f>
        <v>0</v>
      </c>
      <c r="CL33" s="284"/>
      <c r="CM33" s="285" t="str">
        <f>IF(SUM(CL21:CM32)=4," ","err")</f>
        <v> </v>
      </c>
      <c r="CN33" s="286"/>
      <c r="CO33" s="285" t="str">
        <f>IF(SUM(CN21:CO32)=4," ","err")</f>
        <v> </v>
      </c>
      <c r="CP33" s="286"/>
      <c r="CQ33" s="285" t="str">
        <f>IF(SUM(CP21:CQ32)=4," ","err")</f>
        <v> </v>
      </c>
      <c r="CR33" s="286"/>
      <c r="CS33" s="285" t="str">
        <f>IF(SUM(CR21:CS32)=4," ","err")</f>
        <v> </v>
      </c>
      <c r="CT33" s="287">
        <f>IF((SUM(CL21:CL32)+SUM(CN21:CN32)+SUM(CP21:CP32)+SUM(CR21:CR32))&gt;8,1,0)</f>
        <v>0</v>
      </c>
      <c r="CU33" s="284"/>
      <c r="CV33" s="285" t="str">
        <f>IF(SUM(CU21:CV32)=4," ","err")</f>
        <v> </v>
      </c>
      <c r="CW33" s="286"/>
      <c r="CX33" s="285" t="str">
        <f>IF(SUM(CW21:CX32)=4," ","err")</f>
        <v> </v>
      </c>
      <c r="CY33" s="286"/>
      <c r="CZ33" s="285" t="str">
        <f>IF(SUM(CY21:CZ32)=4," ","err")</f>
        <v> </v>
      </c>
      <c r="DA33" s="286"/>
      <c r="DB33" s="285" t="str">
        <f>IF(SUM(DA21:DB32)=4," ","err")</f>
        <v> </v>
      </c>
      <c r="DC33" s="287">
        <f>IF((SUM(CU21:CU32)+SUM(CW21:CW32)+SUM(CY21:CY32)+SUM(DA21:DA32))&gt;8,1,0)</f>
        <v>0</v>
      </c>
      <c r="DD33" s="284"/>
      <c r="DE33" s="285" t="str">
        <f>IF(SUM(DD21:DE32)=4," ","err")</f>
        <v> </v>
      </c>
      <c r="DF33" s="286"/>
      <c r="DG33" s="285" t="str">
        <f>IF(SUM(DF21:DG32)=4," ","err")</f>
        <v> </v>
      </c>
      <c r="DH33" s="286"/>
      <c r="DI33" s="285" t="str">
        <f>IF(SUM(DH21:DI32)=4," ","err")</f>
        <v> </v>
      </c>
      <c r="DJ33" s="286"/>
      <c r="DK33" s="285" t="str">
        <f>IF(SUM(DJ21:DK32)=4," ","err")</f>
        <v> </v>
      </c>
      <c r="DL33" s="287">
        <f>IF((SUM(DD21:DD32)+SUM(DF21:DF32)+SUM(DH21:DH32)+SUM(DJ21:DJ32))&gt;8,1,0)</f>
        <v>0</v>
      </c>
      <c r="DM33" s="284"/>
      <c r="DN33" s="285" t="str">
        <f>IF(SUM(DM21:DN32)=4," ","err")</f>
        <v> </v>
      </c>
      <c r="DO33" s="286"/>
      <c r="DP33" s="285" t="str">
        <f>IF(SUM(DO21:DP32)=4," ","err")</f>
        <v> </v>
      </c>
      <c r="DQ33" s="286"/>
      <c r="DR33" s="285" t="str">
        <f>IF(SUM(DQ21:DR32)=4," ","err")</f>
        <v> </v>
      </c>
      <c r="DS33" s="286"/>
      <c r="DT33" s="285" t="str">
        <f>IF(SUM(DS21:DT32)=4," ","err")</f>
        <v> </v>
      </c>
      <c r="DU33" s="287">
        <f>IF((SUM(DM21:DM32)+SUM(DO21:DO32)+SUM(DQ21:DQ32)+SUM(DS21:DS32))&gt;8,1,0)</f>
        <v>0</v>
      </c>
      <c r="DV33" s="284"/>
      <c r="DW33" s="285" t="str">
        <f>IF(SUM(DV21:DW32)=4," ","err")</f>
        <v> </v>
      </c>
      <c r="DX33" s="286"/>
      <c r="DY33" s="285" t="str">
        <f>IF(SUM(DX21:DY32)=4," ","err")</f>
        <v> </v>
      </c>
      <c r="DZ33" s="286"/>
      <c r="EA33" s="285" t="str">
        <f>IF(SUM(DZ21:EA32)=4," ","err")</f>
        <v> </v>
      </c>
      <c r="EB33" s="286"/>
      <c r="EC33" s="285" t="str">
        <f>IF(SUM(EB21:EC32)=4," ","err")</f>
        <v> </v>
      </c>
      <c r="ED33" s="287">
        <f>IF((SUM(DV21:DV32)+SUM(DX21:DX32)+SUM(DZ21:DZ32)+SUM(EB21:EB32))&gt;8,1,0)</f>
        <v>0</v>
      </c>
      <c r="EE33" s="284"/>
      <c r="EF33" s="285" t="str">
        <f>IF(SUM(EE21:EF32)=4," ","err")</f>
        <v> </v>
      </c>
      <c r="EG33" s="286"/>
      <c r="EH33" s="285" t="str">
        <f>IF(SUM(EG21:EH32)=4," ","err")</f>
        <v> </v>
      </c>
      <c r="EI33" s="286"/>
      <c r="EJ33" s="285" t="str">
        <f>IF(SUM(EI21:EJ32)=4," ","err")</f>
        <v> </v>
      </c>
      <c r="EK33" s="286"/>
      <c r="EL33" s="285" t="str">
        <f>IF(SUM(EK21:EL32)=4," ","err")</f>
        <v> </v>
      </c>
      <c r="EM33" s="287">
        <f>IF((SUM(EE21:EE32)+SUM(EG21:EG32)+SUM(EI21:EI32)+SUM(EK21:EK32))&gt;8,1,0)</f>
        <v>0</v>
      </c>
      <c r="EN33" s="284"/>
      <c r="EO33" s="285" t="str">
        <f>IF(SUM(EN21:EO32)=4," ","err")</f>
        <v>err</v>
      </c>
      <c r="EP33" s="286"/>
      <c r="EQ33" s="285" t="str">
        <f>IF(SUM(EP21:EQ32)=4," ","err")</f>
        <v>err</v>
      </c>
      <c r="ER33" s="286"/>
      <c r="ES33" s="285" t="str">
        <f>IF(SUM(ER21:ES32)=4," ","err")</f>
        <v>err</v>
      </c>
      <c r="ET33" s="286"/>
      <c r="EU33" s="285" t="str">
        <f>IF(SUM(ET21:EU32)=4," ","err")</f>
        <v>err</v>
      </c>
      <c r="EV33" s="287">
        <f>IF((SUM(EN21:EN32)+SUM(EP21:EP32)+SUM(ER21:ER32)+SUM(ET21:ET32))&gt;8,1,0)</f>
        <v>0</v>
      </c>
      <c r="EW33" s="284"/>
      <c r="EX33" s="285" t="str">
        <f>IF(SUM(EW21:EX32)=4," ","err")</f>
        <v>err</v>
      </c>
      <c r="EY33" s="286"/>
      <c r="EZ33" s="285" t="str">
        <f>IF(SUM(EY21:EZ32)=4," ","err")</f>
        <v>err</v>
      </c>
      <c r="FA33" s="286"/>
      <c r="FB33" s="285" t="str">
        <f>IF(SUM(FA21:FB32)=4," ","err")</f>
        <v>err</v>
      </c>
      <c r="FC33" s="286"/>
      <c r="FD33" s="285" t="str">
        <f>IF(SUM(FC21:FD32)=4," ","err")</f>
        <v>err</v>
      </c>
      <c r="FE33" s="287">
        <f>IF((SUM(EW21:EW32)+SUM(EY21:EY32)+SUM(FA21:FA32)+SUM(FC21:FC32))&gt;8,1,0)</f>
        <v>0</v>
      </c>
      <c r="FF33" s="284"/>
      <c r="FG33" s="285" t="str">
        <f>IF(SUM(FF21:FG32)=4," ","err")</f>
        <v>err</v>
      </c>
      <c r="FH33" s="286"/>
      <c r="FI33" s="285" t="str">
        <f>IF(SUM(FH21:FI32)=4," ","err")</f>
        <v>err</v>
      </c>
      <c r="FJ33" s="286"/>
      <c r="FK33" s="285" t="str">
        <f>IF(SUM(FJ21:FK32)=4," ","err")</f>
        <v>err</v>
      </c>
      <c r="FL33" s="286"/>
      <c r="FM33" s="285" t="str">
        <f>IF(SUM(FL21:FM32)=4," ","err")</f>
        <v>err</v>
      </c>
      <c r="FN33" s="287">
        <f>IF((SUM(FF21:FF32)+SUM(FH21:FH32)+SUM(FJ21:FJ32)+SUM(FL21:FL32))&gt;8,1,0)</f>
        <v>0</v>
      </c>
      <c r="FO33" s="284"/>
      <c r="FP33" s="285" t="str">
        <f>IF(SUM(FO21:FP32)=4," ","err")</f>
        <v>err</v>
      </c>
      <c r="FQ33" s="286"/>
      <c r="FR33" s="285" t="str">
        <f>IF(SUM(FQ21:FR32)=4," ","err")</f>
        <v>err</v>
      </c>
      <c r="FS33" s="286"/>
      <c r="FT33" s="285" t="str">
        <f>IF(SUM(FS21:FT32)=4," ","err")</f>
        <v>err</v>
      </c>
      <c r="FU33" s="286"/>
      <c r="FV33" s="285" t="str">
        <f>IF(SUM(FU21:FV32)=4," ","err")</f>
        <v>err</v>
      </c>
      <c r="FW33" s="287">
        <f>IF((SUM(FO21:FO32)+SUM(FQ21:FQ32)+SUM(FS21:FS32)+SUM(FU21:FU32))&gt;8,1,0)</f>
        <v>0</v>
      </c>
    </row>
    <row r="34" ht="15">
      <c r="A34" s="228" t="s">
        <v>324</v>
      </c>
    </row>
    <row r="35" ht="15.75" thickBot="1"/>
    <row r="36" spans="1:179" ht="21" customHeight="1" thickBot="1">
      <c r="A36" s="328" t="s">
        <v>299</v>
      </c>
      <c r="B36" s="291"/>
      <c r="C36" s="292"/>
      <c r="D36" s="320"/>
      <c r="E36" s="355"/>
      <c r="F36" s="359"/>
      <c r="G36" s="359"/>
      <c r="H36" s="359"/>
      <c r="I36" s="359"/>
      <c r="J36" s="359"/>
      <c r="K36" s="359"/>
      <c r="L36" s="359"/>
      <c r="M36" s="359"/>
      <c r="N36" s="294"/>
      <c r="O36" s="294"/>
      <c r="P36" s="294"/>
      <c r="Q36" s="295"/>
      <c r="R36" s="576"/>
      <c r="S36" s="577"/>
      <c r="T36" s="577"/>
      <c r="U36" s="577"/>
      <c r="V36" s="577"/>
      <c r="W36" s="577"/>
      <c r="X36" s="577"/>
      <c r="Y36" s="577"/>
      <c r="Z36" s="578"/>
      <c r="AA36" s="576"/>
      <c r="AB36" s="577"/>
      <c r="AC36" s="577"/>
      <c r="AD36" s="577"/>
      <c r="AE36" s="577"/>
      <c r="AF36" s="577"/>
      <c r="AG36" s="577"/>
      <c r="AH36" s="577"/>
      <c r="AI36" s="578"/>
      <c r="AJ36" s="576"/>
      <c r="AK36" s="577"/>
      <c r="AL36" s="577"/>
      <c r="AM36" s="577"/>
      <c r="AN36" s="577"/>
      <c r="AO36" s="577"/>
      <c r="AP36" s="577"/>
      <c r="AQ36" s="577"/>
      <c r="AR36" s="578"/>
      <c r="AS36" s="576"/>
      <c r="AT36" s="577"/>
      <c r="AU36" s="577"/>
      <c r="AV36" s="577"/>
      <c r="AW36" s="577"/>
      <c r="AX36" s="577"/>
      <c r="AY36" s="577"/>
      <c r="AZ36" s="577"/>
      <c r="BA36" s="578"/>
      <c r="BB36" s="576"/>
      <c r="BC36" s="577"/>
      <c r="BD36" s="577"/>
      <c r="BE36" s="577"/>
      <c r="BF36" s="577"/>
      <c r="BG36" s="577"/>
      <c r="BH36" s="577"/>
      <c r="BI36" s="577"/>
      <c r="BJ36" s="578"/>
      <c r="BK36" s="576"/>
      <c r="BL36" s="577"/>
      <c r="BM36" s="577"/>
      <c r="BN36" s="577"/>
      <c r="BO36" s="577"/>
      <c r="BP36" s="577"/>
      <c r="BQ36" s="577"/>
      <c r="BR36" s="577"/>
      <c r="BS36" s="578"/>
      <c r="BT36" s="576"/>
      <c r="BU36" s="577"/>
      <c r="BV36" s="577"/>
      <c r="BW36" s="577"/>
      <c r="BX36" s="577"/>
      <c r="BY36" s="577"/>
      <c r="BZ36" s="577"/>
      <c r="CA36" s="577"/>
      <c r="CB36" s="578"/>
      <c r="CC36" s="576"/>
      <c r="CD36" s="577"/>
      <c r="CE36" s="577"/>
      <c r="CF36" s="577"/>
      <c r="CG36" s="577"/>
      <c r="CH36" s="577"/>
      <c r="CI36" s="577"/>
      <c r="CJ36" s="577"/>
      <c r="CK36" s="578"/>
      <c r="CL36" s="576"/>
      <c r="CM36" s="577"/>
      <c r="CN36" s="577"/>
      <c r="CO36" s="577"/>
      <c r="CP36" s="577"/>
      <c r="CQ36" s="577"/>
      <c r="CR36" s="577"/>
      <c r="CS36" s="577"/>
      <c r="CT36" s="578"/>
      <c r="CU36" s="576"/>
      <c r="CV36" s="577"/>
      <c r="CW36" s="577"/>
      <c r="CX36" s="577"/>
      <c r="CY36" s="577"/>
      <c r="CZ36" s="577"/>
      <c r="DA36" s="577"/>
      <c r="DB36" s="577"/>
      <c r="DC36" s="578"/>
      <c r="DD36" s="576"/>
      <c r="DE36" s="577"/>
      <c r="DF36" s="577"/>
      <c r="DG36" s="577"/>
      <c r="DH36" s="577"/>
      <c r="DI36" s="577"/>
      <c r="DJ36" s="577"/>
      <c r="DK36" s="577"/>
      <c r="DL36" s="578"/>
      <c r="DM36" s="576"/>
      <c r="DN36" s="577"/>
      <c r="DO36" s="577"/>
      <c r="DP36" s="577"/>
      <c r="DQ36" s="577"/>
      <c r="DR36" s="577"/>
      <c r="DS36" s="577"/>
      <c r="DT36" s="577"/>
      <c r="DU36" s="578"/>
      <c r="DV36" s="576"/>
      <c r="DW36" s="577"/>
      <c r="DX36" s="577"/>
      <c r="DY36" s="577"/>
      <c r="DZ36" s="577"/>
      <c r="EA36" s="577"/>
      <c r="EB36" s="577"/>
      <c r="EC36" s="577"/>
      <c r="ED36" s="578"/>
      <c r="EE36" s="576"/>
      <c r="EF36" s="577"/>
      <c r="EG36" s="577"/>
      <c r="EH36" s="577"/>
      <c r="EI36" s="577"/>
      <c r="EJ36" s="577"/>
      <c r="EK36" s="577"/>
      <c r="EL36" s="577"/>
      <c r="EM36" s="578"/>
      <c r="EN36" s="576"/>
      <c r="EO36" s="577"/>
      <c r="EP36" s="577"/>
      <c r="EQ36" s="577"/>
      <c r="ER36" s="577"/>
      <c r="ES36" s="577"/>
      <c r="ET36" s="577"/>
      <c r="EU36" s="577"/>
      <c r="EV36" s="578"/>
      <c r="EW36" s="576"/>
      <c r="EX36" s="577"/>
      <c r="EY36" s="577"/>
      <c r="EZ36" s="577"/>
      <c r="FA36" s="577"/>
      <c r="FB36" s="577"/>
      <c r="FC36" s="577"/>
      <c r="FD36" s="577"/>
      <c r="FE36" s="578"/>
      <c r="FF36" s="576"/>
      <c r="FG36" s="577"/>
      <c r="FH36" s="577"/>
      <c r="FI36" s="577"/>
      <c r="FJ36" s="577"/>
      <c r="FK36" s="577"/>
      <c r="FL36" s="577"/>
      <c r="FM36" s="577"/>
      <c r="FN36" s="578"/>
      <c r="FO36" s="576"/>
      <c r="FP36" s="577"/>
      <c r="FQ36" s="577"/>
      <c r="FR36" s="577"/>
      <c r="FS36" s="577"/>
      <c r="FT36" s="577"/>
      <c r="FU36" s="577"/>
      <c r="FV36" s="577"/>
      <c r="FW36" s="578"/>
    </row>
    <row r="37" spans="1:179" ht="15.75">
      <c r="A37" s="256" t="s">
        <v>291</v>
      </c>
      <c r="B37" s="314">
        <f aca="true" t="shared" si="18" ref="B37:B42">14*1.5</f>
        <v>21</v>
      </c>
      <c r="C37" s="244">
        <f aca="true" t="shared" si="19" ref="C37:C45">+N37+O37</f>
        <v>35</v>
      </c>
      <c r="D37" s="311">
        <v>0</v>
      </c>
      <c r="E37" s="356" t="str">
        <f aca="true" t="shared" si="20" ref="E37:E43">+IF(D37&lt;=0,"QUALIFIED","INELIGIBLE")</f>
        <v>QUALIFIED</v>
      </c>
      <c r="F37" s="251">
        <f>+R37+AA37+AJ37+AS37+BB37+BK37+BT37+CC37+CL37+CU37+DD37+DM37+DV37+EE37+EN37+EW37+FF37+FO37</f>
        <v>1</v>
      </c>
      <c r="G37" s="252">
        <f aca="true" t="shared" si="21" ref="G37:M49">+S37+AB37+AK37+AT37+BC37+BL37+BU37+CD37+CM37+CV37+DE37+DN37+DW37+EF37+EO37+EX37+FG37+FP37</f>
        <v>4</v>
      </c>
      <c r="H37" s="252">
        <f t="shared" si="21"/>
        <v>4</v>
      </c>
      <c r="I37" s="252">
        <f t="shared" si="21"/>
        <v>8</v>
      </c>
      <c r="J37" s="252">
        <f t="shared" si="21"/>
        <v>3</v>
      </c>
      <c r="K37" s="252">
        <f t="shared" si="21"/>
        <v>6</v>
      </c>
      <c r="L37" s="252">
        <f t="shared" si="21"/>
        <v>3</v>
      </c>
      <c r="M37" s="258">
        <f t="shared" si="21"/>
        <v>6</v>
      </c>
      <c r="N37" s="252">
        <f>+F37+H37+J37+L37</f>
        <v>11</v>
      </c>
      <c r="O37" s="252">
        <f>+G37+I37+K37+M37</f>
        <v>24</v>
      </c>
      <c r="P37" s="261">
        <f>+Z37+AI37+AR37+BA37+BJ37+BS37+CB37+CK37+CT37+DC37+DL37+DU37+ED37+EM37+EV37+FE37+FN37+FW37</f>
        <v>18</v>
      </c>
      <c r="Q37" s="298">
        <f>+SUM(N37*2+P37)/(N37+O37)</f>
        <v>1.1428571428571428</v>
      </c>
      <c r="R37" s="274">
        <v>0</v>
      </c>
      <c r="S37" s="248">
        <v>1</v>
      </c>
      <c r="T37" s="274">
        <v>0</v>
      </c>
      <c r="U37" s="248">
        <v>1</v>
      </c>
      <c r="V37" s="274">
        <v>0</v>
      </c>
      <c r="W37" s="248">
        <v>1</v>
      </c>
      <c r="X37" s="274">
        <v>0</v>
      </c>
      <c r="Y37" s="275">
        <v>0</v>
      </c>
      <c r="Z37" s="281">
        <v>1</v>
      </c>
      <c r="AA37" s="273">
        <v>0</v>
      </c>
      <c r="AB37" s="248">
        <v>0</v>
      </c>
      <c r="AC37" s="274">
        <v>0</v>
      </c>
      <c r="AD37" s="248">
        <v>1</v>
      </c>
      <c r="AE37" s="274">
        <v>0</v>
      </c>
      <c r="AF37" s="248">
        <v>1</v>
      </c>
      <c r="AG37" s="274">
        <v>1</v>
      </c>
      <c r="AH37" s="275">
        <v>0</v>
      </c>
      <c r="AI37" s="281">
        <v>4</v>
      </c>
      <c r="AJ37" s="273">
        <v>0</v>
      </c>
      <c r="AK37" s="248">
        <v>0</v>
      </c>
      <c r="AL37" s="274">
        <v>0</v>
      </c>
      <c r="AM37" s="248">
        <v>1</v>
      </c>
      <c r="AN37" s="274">
        <v>0</v>
      </c>
      <c r="AO37" s="248">
        <v>0</v>
      </c>
      <c r="AP37" s="274">
        <v>0</v>
      </c>
      <c r="AQ37" s="275">
        <v>1</v>
      </c>
      <c r="AR37" s="281">
        <v>1</v>
      </c>
      <c r="AS37" s="273">
        <v>0</v>
      </c>
      <c r="AT37" s="248">
        <v>1</v>
      </c>
      <c r="AU37" s="274">
        <v>1</v>
      </c>
      <c r="AV37" s="248">
        <v>0</v>
      </c>
      <c r="AW37" s="274">
        <v>1</v>
      </c>
      <c r="AX37" s="248">
        <v>0</v>
      </c>
      <c r="AY37" s="274">
        <v>1</v>
      </c>
      <c r="AZ37" s="275">
        <v>0</v>
      </c>
      <c r="BA37" s="281">
        <v>4</v>
      </c>
      <c r="BB37" s="273"/>
      <c r="BC37" s="248"/>
      <c r="BD37" s="274"/>
      <c r="BE37" s="248"/>
      <c r="BF37" s="274"/>
      <c r="BG37" s="248"/>
      <c r="BH37" s="274"/>
      <c r="BI37" s="275"/>
      <c r="BJ37" s="281"/>
      <c r="BK37" s="273">
        <v>0</v>
      </c>
      <c r="BL37" s="248">
        <v>0</v>
      </c>
      <c r="BM37" s="274">
        <v>0</v>
      </c>
      <c r="BN37" s="248">
        <v>1</v>
      </c>
      <c r="BO37" s="274">
        <v>0</v>
      </c>
      <c r="BP37" s="248">
        <v>0</v>
      </c>
      <c r="BQ37" s="274">
        <v>0</v>
      </c>
      <c r="BR37" s="275">
        <v>1</v>
      </c>
      <c r="BS37" s="281">
        <v>0</v>
      </c>
      <c r="BT37" s="273">
        <v>0</v>
      </c>
      <c r="BU37" s="248">
        <v>0</v>
      </c>
      <c r="BV37" s="274">
        <v>0</v>
      </c>
      <c r="BW37" s="248">
        <v>1</v>
      </c>
      <c r="BX37" s="274">
        <v>0</v>
      </c>
      <c r="BY37" s="248">
        <v>1</v>
      </c>
      <c r="BZ37" s="274">
        <v>0</v>
      </c>
      <c r="CA37" s="275">
        <v>0</v>
      </c>
      <c r="CB37" s="281">
        <v>0</v>
      </c>
      <c r="CC37" s="273">
        <v>0</v>
      </c>
      <c r="CD37" s="248">
        <v>1</v>
      </c>
      <c r="CE37" s="274">
        <v>0</v>
      </c>
      <c r="CF37" s="248">
        <v>1</v>
      </c>
      <c r="CG37" s="274">
        <v>0</v>
      </c>
      <c r="CH37" s="248">
        <v>1</v>
      </c>
      <c r="CI37" s="274">
        <v>0</v>
      </c>
      <c r="CJ37" s="275">
        <v>1</v>
      </c>
      <c r="CK37" s="281">
        <v>4</v>
      </c>
      <c r="CL37" s="273">
        <v>0</v>
      </c>
      <c r="CM37" s="248">
        <v>0</v>
      </c>
      <c r="CN37" s="274">
        <v>1</v>
      </c>
      <c r="CO37" s="248">
        <v>0</v>
      </c>
      <c r="CP37" s="274">
        <v>0</v>
      </c>
      <c r="CQ37" s="248">
        <v>1</v>
      </c>
      <c r="CR37" s="274">
        <v>0</v>
      </c>
      <c r="CS37" s="275">
        <v>1</v>
      </c>
      <c r="CT37" s="281">
        <v>0</v>
      </c>
      <c r="CU37" s="273">
        <v>1</v>
      </c>
      <c r="CV37" s="248">
        <v>0</v>
      </c>
      <c r="CW37" s="274">
        <v>0</v>
      </c>
      <c r="CX37" s="248">
        <v>1</v>
      </c>
      <c r="CY37" s="274">
        <v>1</v>
      </c>
      <c r="CZ37" s="248">
        <v>0</v>
      </c>
      <c r="DA37" s="274">
        <v>1</v>
      </c>
      <c r="DB37" s="275">
        <v>0</v>
      </c>
      <c r="DC37" s="281">
        <v>1</v>
      </c>
      <c r="DD37" s="273">
        <v>0</v>
      </c>
      <c r="DE37" s="248">
        <v>1</v>
      </c>
      <c r="DF37" s="274">
        <v>0</v>
      </c>
      <c r="DG37" s="248">
        <v>1</v>
      </c>
      <c r="DH37" s="274">
        <v>1</v>
      </c>
      <c r="DI37" s="248">
        <v>0</v>
      </c>
      <c r="DJ37" s="274">
        <v>0</v>
      </c>
      <c r="DK37" s="275">
        <v>1</v>
      </c>
      <c r="DL37" s="281">
        <v>3</v>
      </c>
      <c r="DM37" s="273">
        <v>0</v>
      </c>
      <c r="DN37" s="248">
        <v>0</v>
      </c>
      <c r="DO37" s="274">
        <v>1</v>
      </c>
      <c r="DP37" s="248">
        <v>0</v>
      </c>
      <c r="DQ37" s="274">
        <v>0</v>
      </c>
      <c r="DR37" s="248">
        <v>0</v>
      </c>
      <c r="DS37" s="274">
        <v>0</v>
      </c>
      <c r="DT37" s="275">
        <v>0</v>
      </c>
      <c r="DU37" s="281">
        <v>0</v>
      </c>
      <c r="DV37" s="273">
        <v>0</v>
      </c>
      <c r="DW37" s="248">
        <v>0</v>
      </c>
      <c r="DX37" s="274">
        <v>1</v>
      </c>
      <c r="DY37" s="248">
        <v>0</v>
      </c>
      <c r="DZ37" s="274">
        <v>0</v>
      </c>
      <c r="EA37" s="248">
        <v>1</v>
      </c>
      <c r="EB37" s="274">
        <v>0</v>
      </c>
      <c r="EC37" s="275">
        <v>1</v>
      </c>
      <c r="ED37" s="281">
        <v>0</v>
      </c>
      <c r="EE37" s="273"/>
      <c r="EF37" s="248"/>
      <c r="EG37" s="274"/>
      <c r="EH37" s="248"/>
      <c r="EI37" s="274"/>
      <c r="EJ37" s="248"/>
      <c r="EK37" s="274"/>
      <c r="EL37" s="275"/>
      <c r="EM37" s="281"/>
      <c r="EN37" s="273"/>
      <c r="EO37" s="248"/>
      <c r="EP37" s="274"/>
      <c r="EQ37" s="248"/>
      <c r="ER37" s="274"/>
      <c r="ES37" s="248"/>
      <c r="ET37" s="274"/>
      <c r="EU37" s="275"/>
      <c r="EV37" s="281"/>
      <c r="EW37" s="273"/>
      <c r="EX37" s="248"/>
      <c r="EY37" s="274"/>
      <c r="EZ37" s="248"/>
      <c r="FA37" s="274"/>
      <c r="FB37" s="248"/>
      <c r="FC37" s="274"/>
      <c r="FD37" s="275"/>
      <c r="FE37" s="281"/>
      <c r="FF37" s="273"/>
      <c r="FG37" s="248"/>
      <c r="FH37" s="274"/>
      <c r="FI37" s="248"/>
      <c r="FJ37" s="274"/>
      <c r="FK37" s="248"/>
      <c r="FL37" s="274"/>
      <c r="FM37" s="275"/>
      <c r="FN37" s="281"/>
      <c r="FO37" s="273"/>
      <c r="FP37" s="248"/>
      <c r="FQ37" s="274"/>
      <c r="FR37" s="248"/>
      <c r="FS37" s="274"/>
      <c r="FT37" s="248"/>
      <c r="FU37" s="274"/>
      <c r="FV37" s="275"/>
      <c r="FW37" s="281"/>
    </row>
    <row r="38" spans="1:179" ht="15.75">
      <c r="A38" s="245" t="s">
        <v>352</v>
      </c>
      <c r="B38" s="315">
        <f t="shared" si="18"/>
        <v>21</v>
      </c>
      <c r="C38" s="242">
        <f t="shared" si="19"/>
        <v>38</v>
      </c>
      <c r="D38" s="312">
        <v>0</v>
      </c>
      <c r="E38" s="357" t="str">
        <f t="shared" si="20"/>
        <v>QUALIFIED</v>
      </c>
      <c r="F38" s="253">
        <f>+R38+AA38+AJ38+AS38+BB38+BK38+BT38+CC38+CL38+CU38+DD38+DM38+DV38+EE38+EN38+EW38+FF38+FO38</f>
        <v>3</v>
      </c>
      <c r="G38" s="250">
        <f t="shared" si="21"/>
        <v>4</v>
      </c>
      <c r="H38" s="250">
        <f t="shared" si="21"/>
        <v>5</v>
      </c>
      <c r="I38" s="250">
        <f t="shared" si="21"/>
        <v>6</v>
      </c>
      <c r="J38" s="250">
        <f t="shared" si="21"/>
        <v>4</v>
      </c>
      <c r="K38" s="250">
        <f t="shared" si="21"/>
        <v>5</v>
      </c>
      <c r="L38" s="250">
        <f t="shared" si="21"/>
        <v>4</v>
      </c>
      <c r="M38" s="259">
        <f t="shared" si="21"/>
        <v>7</v>
      </c>
      <c r="N38" s="250">
        <f aca="true" t="shared" si="22" ref="N38:O47">+F38+H38+J38+L38</f>
        <v>16</v>
      </c>
      <c r="O38" s="250">
        <f t="shared" si="22"/>
        <v>22</v>
      </c>
      <c r="P38" s="262">
        <f aca="true" t="shared" si="23" ref="P38:P45">+Z38+AI38+AR38+BA38+BJ38+BS38+CB38+CK38+CT38+DC38+DL38+DU38+ED38+EM38+EV38+FE38+FN38+FW38</f>
        <v>19</v>
      </c>
      <c r="Q38" s="299">
        <f aca="true" t="shared" si="24" ref="Q38:Q45">+SUM(N38*2+P38)/(N38+O38)</f>
        <v>1.3421052631578947</v>
      </c>
      <c r="R38" s="267">
        <v>0</v>
      </c>
      <c r="S38" s="243">
        <v>0</v>
      </c>
      <c r="T38" s="267">
        <v>0</v>
      </c>
      <c r="U38" s="243">
        <v>1</v>
      </c>
      <c r="V38" s="267">
        <v>0</v>
      </c>
      <c r="W38" s="243">
        <v>1</v>
      </c>
      <c r="X38" s="267">
        <v>0</v>
      </c>
      <c r="Y38" s="277">
        <v>1</v>
      </c>
      <c r="Z38" s="282">
        <v>0</v>
      </c>
      <c r="AA38" s="276">
        <v>1</v>
      </c>
      <c r="AB38" s="243">
        <v>0</v>
      </c>
      <c r="AC38" s="267">
        <v>1</v>
      </c>
      <c r="AD38" s="243">
        <v>0</v>
      </c>
      <c r="AE38" s="267">
        <v>0</v>
      </c>
      <c r="AF38" s="243">
        <v>1</v>
      </c>
      <c r="AG38" s="267">
        <v>0</v>
      </c>
      <c r="AH38" s="277">
        <v>1</v>
      </c>
      <c r="AI38" s="282">
        <v>2</v>
      </c>
      <c r="AJ38" s="276">
        <v>0</v>
      </c>
      <c r="AK38" s="243">
        <v>0</v>
      </c>
      <c r="AL38" s="267">
        <v>0</v>
      </c>
      <c r="AM38" s="243">
        <v>1</v>
      </c>
      <c r="AN38" s="267">
        <v>1</v>
      </c>
      <c r="AO38" s="243">
        <v>0</v>
      </c>
      <c r="AP38" s="267">
        <v>0</v>
      </c>
      <c r="AQ38" s="277">
        <v>1</v>
      </c>
      <c r="AR38" s="282">
        <v>0</v>
      </c>
      <c r="AS38" s="276">
        <v>1</v>
      </c>
      <c r="AT38" s="243">
        <v>0</v>
      </c>
      <c r="AU38" s="267">
        <v>1</v>
      </c>
      <c r="AV38" s="243">
        <v>0</v>
      </c>
      <c r="AW38" s="267">
        <v>1</v>
      </c>
      <c r="AX38" s="243">
        <v>0</v>
      </c>
      <c r="AY38" s="267">
        <v>0</v>
      </c>
      <c r="AZ38" s="277">
        <v>1</v>
      </c>
      <c r="BA38" s="282">
        <v>0</v>
      </c>
      <c r="BB38" s="276">
        <v>1</v>
      </c>
      <c r="BC38" s="243">
        <v>0</v>
      </c>
      <c r="BD38" s="267">
        <v>0</v>
      </c>
      <c r="BE38" s="243">
        <v>1</v>
      </c>
      <c r="BF38" s="267">
        <v>0</v>
      </c>
      <c r="BG38" s="243">
        <v>0</v>
      </c>
      <c r="BH38" s="267">
        <v>1</v>
      </c>
      <c r="BI38" s="277">
        <v>0</v>
      </c>
      <c r="BJ38" s="282">
        <v>0</v>
      </c>
      <c r="BK38" s="276"/>
      <c r="BL38" s="243"/>
      <c r="BM38" s="267"/>
      <c r="BN38" s="243"/>
      <c r="BO38" s="267"/>
      <c r="BP38" s="243"/>
      <c r="BQ38" s="267"/>
      <c r="BR38" s="277"/>
      <c r="BS38" s="282"/>
      <c r="BT38" s="276">
        <v>0</v>
      </c>
      <c r="BU38" s="243">
        <v>1</v>
      </c>
      <c r="BV38" s="267">
        <v>0</v>
      </c>
      <c r="BW38" s="243">
        <v>1</v>
      </c>
      <c r="BX38" s="267">
        <v>0</v>
      </c>
      <c r="BY38" s="243">
        <v>1</v>
      </c>
      <c r="BZ38" s="267">
        <v>1</v>
      </c>
      <c r="CA38" s="277">
        <v>0</v>
      </c>
      <c r="CB38" s="282">
        <v>3</v>
      </c>
      <c r="CC38" s="276">
        <v>0</v>
      </c>
      <c r="CD38" s="243">
        <v>1</v>
      </c>
      <c r="CE38" s="267">
        <v>1</v>
      </c>
      <c r="CF38" s="243">
        <v>0</v>
      </c>
      <c r="CG38" s="267">
        <v>1</v>
      </c>
      <c r="CH38" s="243">
        <v>0</v>
      </c>
      <c r="CI38" s="267">
        <v>1</v>
      </c>
      <c r="CJ38" s="277">
        <v>0</v>
      </c>
      <c r="CK38" s="282">
        <v>7</v>
      </c>
      <c r="CL38" s="276"/>
      <c r="CM38" s="243"/>
      <c r="CN38" s="267"/>
      <c r="CO38" s="243"/>
      <c r="CP38" s="267"/>
      <c r="CQ38" s="243"/>
      <c r="CR38" s="267"/>
      <c r="CS38" s="277"/>
      <c r="CT38" s="282"/>
      <c r="CU38" s="276">
        <v>0</v>
      </c>
      <c r="CV38" s="243">
        <v>1</v>
      </c>
      <c r="CW38" s="267">
        <v>1</v>
      </c>
      <c r="CX38" s="243">
        <v>0</v>
      </c>
      <c r="CY38" s="267">
        <v>0</v>
      </c>
      <c r="CZ38" s="243">
        <v>1</v>
      </c>
      <c r="DA38" s="267">
        <v>0</v>
      </c>
      <c r="DB38" s="277">
        <v>1</v>
      </c>
      <c r="DC38" s="282">
        <v>2</v>
      </c>
      <c r="DD38" s="276">
        <v>0</v>
      </c>
      <c r="DE38" s="243">
        <v>0</v>
      </c>
      <c r="DF38" s="267">
        <v>0</v>
      </c>
      <c r="DG38" s="243">
        <v>1</v>
      </c>
      <c r="DH38" s="267">
        <v>0</v>
      </c>
      <c r="DI38" s="243">
        <v>1</v>
      </c>
      <c r="DJ38" s="267">
        <v>1</v>
      </c>
      <c r="DK38" s="277">
        <v>0</v>
      </c>
      <c r="DL38" s="282">
        <v>1</v>
      </c>
      <c r="DM38" s="276">
        <v>0</v>
      </c>
      <c r="DN38" s="243">
        <v>0</v>
      </c>
      <c r="DO38" s="267">
        <v>0</v>
      </c>
      <c r="DP38" s="243">
        <v>1</v>
      </c>
      <c r="DQ38" s="267">
        <v>0</v>
      </c>
      <c r="DR38" s="243">
        <v>0</v>
      </c>
      <c r="DS38" s="267">
        <v>0</v>
      </c>
      <c r="DT38" s="277">
        <v>1</v>
      </c>
      <c r="DU38" s="282">
        <v>3</v>
      </c>
      <c r="DV38" s="276"/>
      <c r="DW38" s="243"/>
      <c r="DX38" s="267"/>
      <c r="DY38" s="243"/>
      <c r="DZ38" s="267"/>
      <c r="EA38" s="243"/>
      <c r="EB38" s="267"/>
      <c r="EC38" s="277"/>
      <c r="ED38" s="282"/>
      <c r="EE38" s="276">
        <v>0</v>
      </c>
      <c r="EF38" s="243">
        <v>1</v>
      </c>
      <c r="EG38" s="267">
        <v>1</v>
      </c>
      <c r="EH38" s="243">
        <v>0</v>
      </c>
      <c r="EI38" s="267">
        <v>1</v>
      </c>
      <c r="EJ38" s="243">
        <v>0</v>
      </c>
      <c r="EK38" s="267">
        <v>0</v>
      </c>
      <c r="EL38" s="277">
        <v>1</v>
      </c>
      <c r="EM38" s="282">
        <v>1</v>
      </c>
      <c r="EN38" s="276"/>
      <c r="EO38" s="243"/>
      <c r="EP38" s="267"/>
      <c r="EQ38" s="243"/>
      <c r="ER38" s="267"/>
      <c r="ES38" s="243"/>
      <c r="ET38" s="267"/>
      <c r="EU38" s="277"/>
      <c r="EV38" s="282"/>
      <c r="EW38" s="276"/>
      <c r="EX38" s="243"/>
      <c r="EY38" s="267"/>
      <c r="EZ38" s="243"/>
      <c r="FA38" s="267"/>
      <c r="FB38" s="243"/>
      <c r="FC38" s="267"/>
      <c r="FD38" s="277"/>
      <c r="FE38" s="282"/>
      <c r="FF38" s="276"/>
      <c r="FG38" s="243"/>
      <c r="FH38" s="267"/>
      <c r="FI38" s="243"/>
      <c r="FJ38" s="267"/>
      <c r="FK38" s="243"/>
      <c r="FL38" s="267"/>
      <c r="FM38" s="277"/>
      <c r="FN38" s="282"/>
      <c r="FO38" s="276"/>
      <c r="FP38" s="243"/>
      <c r="FQ38" s="267"/>
      <c r="FR38" s="243"/>
      <c r="FS38" s="267"/>
      <c r="FT38" s="243"/>
      <c r="FU38" s="267"/>
      <c r="FV38" s="277"/>
      <c r="FW38" s="282"/>
    </row>
    <row r="39" spans="1:179" ht="15.75">
      <c r="A39" s="245" t="s">
        <v>353</v>
      </c>
      <c r="B39" s="315">
        <f t="shared" si="18"/>
        <v>21</v>
      </c>
      <c r="C39" s="242">
        <f t="shared" si="19"/>
        <v>36</v>
      </c>
      <c r="D39" s="312">
        <v>0</v>
      </c>
      <c r="E39" s="357" t="str">
        <f t="shared" si="20"/>
        <v>QUALIFIED</v>
      </c>
      <c r="F39" s="253">
        <f aca="true" t="shared" si="25" ref="F39:F49">+R39+AA39+AJ39+AS39+BB39+BK39+BT39+CC39+CL39+CU39+DD39+DM39+DV39+EE39+EN39+EW39+FF39+FO39</f>
        <v>6</v>
      </c>
      <c r="G39" s="250">
        <f t="shared" si="21"/>
        <v>4</v>
      </c>
      <c r="H39" s="250">
        <f t="shared" si="21"/>
        <v>7</v>
      </c>
      <c r="I39" s="250">
        <f t="shared" si="21"/>
        <v>3</v>
      </c>
      <c r="J39" s="250">
        <f t="shared" si="21"/>
        <v>6</v>
      </c>
      <c r="K39" s="250">
        <f t="shared" si="21"/>
        <v>2</v>
      </c>
      <c r="L39" s="250">
        <f t="shared" si="21"/>
        <v>5</v>
      </c>
      <c r="M39" s="259">
        <f t="shared" si="21"/>
        <v>3</v>
      </c>
      <c r="N39" s="250">
        <f t="shared" si="22"/>
        <v>24</v>
      </c>
      <c r="O39" s="250">
        <f t="shared" si="22"/>
        <v>12</v>
      </c>
      <c r="P39" s="262">
        <f t="shared" si="23"/>
        <v>36</v>
      </c>
      <c r="Q39" s="299">
        <f t="shared" si="24"/>
        <v>2.3333333333333335</v>
      </c>
      <c r="R39" s="267">
        <v>1</v>
      </c>
      <c r="S39" s="243">
        <v>0</v>
      </c>
      <c r="T39" s="267">
        <v>0</v>
      </c>
      <c r="U39" s="243">
        <v>1</v>
      </c>
      <c r="V39" s="267">
        <v>0</v>
      </c>
      <c r="W39" s="243">
        <v>0</v>
      </c>
      <c r="X39" s="267">
        <v>0</v>
      </c>
      <c r="Y39" s="277">
        <v>1</v>
      </c>
      <c r="Z39" s="282">
        <v>2</v>
      </c>
      <c r="AA39" s="276"/>
      <c r="AB39" s="243"/>
      <c r="AC39" s="267"/>
      <c r="AD39" s="243"/>
      <c r="AE39" s="267"/>
      <c r="AF39" s="243"/>
      <c r="AG39" s="267"/>
      <c r="AH39" s="277"/>
      <c r="AI39" s="282"/>
      <c r="AJ39" s="276">
        <v>1</v>
      </c>
      <c r="AK39" s="243">
        <v>0</v>
      </c>
      <c r="AL39" s="267">
        <v>1</v>
      </c>
      <c r="AM39" s="243">
        <v>0</v>
      </c>
      <c r="AN39" s="267">
        <v>1</v>
      </c>
      <c r="AO39" s="243">
        <v>0</v>
      </c>
      <c r="AP39" s="267">
        <v>0</v>
      </c>
      <c r="AQ39" s="277">
        <v>0</v>
      </c>
      <c r="AR39" s="282">
        <v>4</v>
      </c>
      <c r="AS39" s="276"/>
      <c r="AT39" s="243"/>
      <c r="AU39" s="267"/>
      <c r="AV39" s="243"/>
      <c r="AW39" s="267"/>
      <c r="AX39" s="243"/>
      <c r="AY39" s="267"/>
      <c r="AZ39" s="277"/>
      <c r="BA39" s="282"/>
      <c r="BB39" s="276">
        <v>0</v>
      </c>
      <c r="BC39" s="243">
        <v>1</v>
      </c>
      <c r="BD39" s="267">
        <v>1</v>
      </c>
      <c r="BE39" s="243">
        <v>0</v>
      </c>
      <c r="BF39" s="267">
        <v>0</v>
      </c>
      <c r="BG39" s="243">
        <v>1</v>
      </c>
      <c r="BH39" s="267">
        <v>0</v>
      </c>
      <c r="BI39" s="277">
        <v>0</v>
      </c>
      <c r="BJ39" s="282">
        <v>3</v>
      </c>
      <c r="BK39" s="276">
        <v>1</v>
      </c>
      <c r="BL39" s="243">
        <v>0</v>
      </c>
      <c r="BM39" s="267">
        <v>1</v>
      </c>
      <c r="BN39" s="243">
        <v>0</v>
      </c>
      <c r="BO39" s="267">
        <v>1</v>
      </c>
      <c r="BP39" s="243">
        <v>0</v>
      </c>
      <c r="BQ39" s="267">
        <v>0</v>
      </c>
      <c r="BR39" s="277">
        <v>1</v>
      </c>
      <c r="BS39" s="282">
        <v>2</v>
      </c>
      <c r="BT39" s="276">
        <v>1</v>
      </c>
      <c r="BU39" s="243">
        <v>0</v>
      </c>
      <c r="BV39" s="267">
        <v>1</v>
      </c>
      <c r="BW39" s="243">
        <v>0</v>
      </c>
      <c r="BX39" s="267">
        <v>0</v>
      </c>
      <c r="BY39" s="243">
        <v>0</v>
      </c>
      <c r="BZ39" s="267">
        <v>1</v>
      </c>
      <c r="CA39" s="277">
        <v>0</v>
      </c>
      <c r="CB39" s="282">
        <v>6</v>
      </c>
      <c r="CC39" s="276"/>
      <c r="CD39" s="243"/>
      <c r="CE39" s="267"/>
      <c r="CF39" s="243"/>
      <c r="CG39" s="267"/>
      <c r="CH39" s="243"/>
      <c r="CI39" s="267"/>
      <c r="CJ39" s="277"/>
      <c r="CK39" s="282"/>
      <c r="CL39" s="276">
        <v>0</v>
      </c>
      <c r="CM39" s="243">
        <v>1</v>
      </c>
      <c r="CN39" s="267">
        <v>1</v>
      </c>
      <c r="CO39" s="243">
        <v>0</v>
      </c>
      <c r="CP39" s="267">
        <v>1</v>
      </c>
      <c r="CQ39" s="243">
        <v>0</v>
      </c>
      <c r="CR39" s="267">
        <v>1</v>
      </c>
      <c r="CS39" s="277">
        <v>0</v>
      </c>
      <c r="CT39" s="282">
        <v>1</v>
      </c>
      <c r="CU39" s="276"/>
      <c r="CV39" s="243"/>
      <c r="CW39" s="267"/>
      <c r="CX39" s="243"/>
      <c r="CY39" s="267"/>
      <c r="CZ39" s="243"/>
      <c r="DA39" s="267"/>
      <c r="DB39" s="277"/>
      <c r="DC39" s="282"/>
      <c r="DD39" s="276">
        <v>1</v>
      </c>
      <c r="DE39" s="243">
        <v>0</v>
      </c>
      <c r="DF39" s="267">
        <v>0</v>
      </c>
      <c r="DG39" s="243">
        <v>1</v>
      </c>
      <c r="DH39" s="267">
        <v>1</v>
      </c>
      <c r="DI39" s="243">
        <v>0</v>
      </c>
      <c r="DJ39" s="267">
        <v>1</v>
      </c>
      <c r="DK39" s="277">
        <v>0</v>
      </c>
      <c r="DL39" s="282">
        <v>8</v>
      </c>
      <c r="DM39" s="276">
        <v>0</v>
      </c>
      <c r="DN39" s="243">
        <v>1</v>
      </c>
      <c r="DO39" s="267">
        <v>0</v>
      </c>
      <c r="DP39" s="243">
        <v>1</v>
      </c>
      <c r="DQ39" s="267">
        <v>0</v>
      </c>
      <c r="DR39" s="243">
        <v>1</v>
      </c>
      <c r="DS39" s="267">
        <v>0</v>
      </c>
      <c r="DT39" s="277">
        <v>1</v>
      </c>
      <c r="DU39" s="282">
        <v>1</v>
      </c>
      <c r="DV39" s="276">
        <v>1</v>
      </c>
      <c r="DW39" s="243">
        <v>0</v>
      </c>
      <c r="DX39" s="267">
        <v>1</v>
      </c>
      <c r="DY39" s="243">
        <v>0</v>
      </c>
      <c r="DZ39" s="267">
        <v>1</v>
      </c>
      <c r="EA39" s="243">
        <v>0</v>
      </c>
      <c r="EB39" s="267">
        <v>1</v>
      </c>
      <c r="EC39" s="277">
        <v>0</v>
      </c>
      <c r="ED39" s="282">
        <v>2</v>
      </c>
      <c r="EE39" s="276">
        <v>0</v>
      </c>
      <c r="EF39" s="243">
        <v>1</v>
      </c>
      <c r="EG39" s="267">
        <v>1</v>
      </c>
      <c r="EH39" s="243">
        <v>0</v>
      </c>
      <c r="EI39" s="267">
        <v>1</v>
      </c>
      <c r="EJ39" s="243">
        <v>0</v>
      </c>
      <c r="EK39" s="267">
        <v>1</v>
      </c>
      <c r="EL39" s="277">
        <v>0</v>
      </c>
      <c r="EM39" s="282">
        <v>7</v>
      </c>
      <c r="EN39" s="276"/>
      <c r="EO39" s="243"/>
      <c r="EP39" s="267"/>
      <c r="EQ39" s="243"/>
      <c r="ER39" s="267"/>
      <c r="ES39" s="243"/>
      <c r="ET39" s="267"/>
      <c r="EU39" s="277"/>
      <c r="EV39" s="282"/>
      <c r="EW39" s="276"/>
      <c r="EX39" s="243"/>
      <c r="EY39" s="267"/>
      <c r="EZ39" s="243"/>
      <c r="FA39" s="267"/>
      <c r="FB39" s="243"/>
      <c r="FC39" s="267"/>
      <c r="FD39" s="277"/>
      <c r="FE39" s="282"/>
      <c r="FF39" s="276"/>
      <c r="FG39" s="243"/>
      <c r="FH39" s="267"/>
      <c r="FI39" s="243"/>
      <c r="FJ39" s="267"/>
      <c r="FK39" s="243"/>
      <c r="FL39" s="267"/>
      <c r="FM39" s="277"/>
      <c r="FN39" s="282"/>
      <c r="FO39" s="276"/>
      <c r="FP39" s="243"/>
      <c r="FQ39" s="267"/>
      <c r="FR39" s="243"/>
      <c r="FS39" s="267"/>
      <c r="FT39" s="243"/>
      <c r="FU39" s="267"/>
      <c r="FV39" s="277"/>
      <c r="FW39" s="282"/>
    </row>
    <row r="40" spans="1:179" ht="15.75">
      <c r="A40" s="245" t="s">
        <v>379</v>
      </c>
      <c r="B40" s="315">
        <f t="shared" si="18"/>
        <v>21</v>
      </c>
      <c r="C40" s="242">
        <f t="shared" si="19"/>
        <v>40</v>
      </c>
      <c r="D40" s="312">
        <v>0</v>
      </c>
      <c r="E40" s="357" t="str">
        <f t="shared" si="20"/>
        <v>QUALIFIED</v>
      </c>
      <c r="F40" s="253">
        <f t="shared" si="25"/>
        <v>7</v>
      </c>
      <c r="G40" s="250">
        <f t="shared" si="21"/>
        <v>3</v>
      </c>
      <c r="H40" s="250">
        <f t="shared" si="21"/>
        <v>9</v>
      </c>
      <c r="I40" s="250">
        <f t="shared" si="21"/>
        <v>2</v>
      </c>
      <c r="J40" s="250">
        <f t="shared" si="21"/>
        <v>5</v>
      </c>
      <c r="K40" s="250">
        <f t="shared" si="21"/>
        <v>4</v>
      </c>
      <c r="L40" s="250">
        <f t="shared" si="21"/>
        <v>6</v>
      </c>
      <c r="M40" s="259">
        <f t="shared" si="21"/>
        <v>4</v>
      </c>
      <c r="N40" s="250">
        <f t="shared" si="22"/>
        <v>27</v>
      </c>
      <c r="O40" s="250">
        <f t="shared" si="22"/>
        <v>13</v>
      </c>
      <c r="P40" s="262">
        <f t="shared" si="23"/>
        <v>30</v>
      </c>
      <c r="Q40" s="299">
        <f t="shared" si="24"/>
        <v>2.1</v>
      </c>
      <c r="R40" s="267"/>
      <c r="S40" s="243"/>
      <c r="T40" s="267"/>
      <c r="U40" s="243"/>
      <c r="V40" s="267"/>
      <c r="W40" s="243"/>
      <c r="X40" s="267"/>
      <c r="Y40" s="277"/>
      <c r="Z40" s="282"/>
      <c r="AA40" s="276">
        <v>0</v>
      </c>
      <c r="AB40" s="243">
        <v>0</v>
      </c>
      <c r="AC40" s="267">
        <v>0</v>
      </c>
      <c r="AD40" s="243">
        <v>1</v>
      </c>
      <c r="AE40" s="267">
        <v>0</v>
      </c>
      <c r="AF40" s="243">
        <v>0</v>
      </c>
      <c r="AG40" s="267">
        <v>0</v>
      </c>
      <c r="AH40" s="277">
        <v>0</v>
      </c>
      <c r="AI40" s="282">
        <v>0</v>
      </c>
      <c r="AJ40" s="276">
        <v>1</v>
      </c>
      <c r="AK40" s="243">
        <v>0</v>
      </c>
      <c r="AL40" s="267">
        <v>1</v>
      </c>
      <c r="AM40" s="243">
        <v>0</v>
      </c>
      <c r="AN40" s="267">
        <v>0</v>
      </c>
      <c r="AO40" s="243">
        <v>0</v>
      </c>
      <c r="AP40" s="267">
        <v>0</v>
      </c>
      <c r="AQ40" s="277">
        <v>1</v>
      </c>
      <c r="AR40" s="282">
        <v>9</v>
      </c>
      <c r="AS40" s="276">
        <v>1</v>
      </c>
      <c r="AT40" s="243">
        <v>0</v>
      </c>
      <c r="AU40" s="267">
        <v>1</v>
      </c>
      <c r="AV40" s="243">
        <v>0</v>
      </c>
      <c r="AW40" s="267">
        <v>1</v>
      </c>
      <c r="AX40" s="243">
        <v>0</v>
      </c>
      <c r="AY40" s="267">
        <v>0</v>
      </c>
      <c r="AZ40" s="277">
        <v>1</v>
      </c>
      <c r="BA40" s="282">
        <v>2</v>
      </c>
      <c r="BB40" s="276">
        <v>0</v>
      </c>
      <c r="BC40" s="243">
        <v>1</v>
      </c>
      <c r="BD40" s="267">
        <v>1</v>
      </c>
      <c r="BE40" s="243">
        <v>0</v>
      </c>
      <c r="BF40" s="267">
        <v>0</v>
      </c>
      <c r="BG40" s="243">
        <v>1</v>
      </c>
      <c r="BH40" s="267">
        <v>1</v>
      </c>
      <c r="BI40" s="277">
        <v>0</v>
      </c>
      <c r="BJ40" s="282">
        <v>3</v>
      </c>
      <c r="BK40" s="276">
        <v>0</v>
      </c>
      <c r="BL40" s="243">
        <v>1</v>
      </c>
      <c r="BM40" s="267">
        <v>1</v>
      </c>
      <c r="BN40" s="243">
        <v>0</v>
      </c>
      <c r="BO40" s="267">
        <v>1</v>
      </c>
      <c r="BP40" s="243">
        <v>0</v>
      </c>
      <c r="BQ40" s="267">
        <v>0</v>
      </c>
      <c r="BR40" s="277">
        <v>1</v>
      </c>
      <c r="BS40" s="282">
        <v>0</v>
      </c>
      <c r="BT40" s="276"/>
      <c r="BU40" s="243"/>
      <c r="BV40" s="267"/>
      <c r="BW40" s="243"/>
      <c r="BX40" s="267"/>
      <c r="BY40" s="243"/>
      <c r="BZ40" s="267"/>
      <c r="CA40" s="277"/>
      <c r="CB40" s="282"/>
      <c r="CC40" s="276">
        <v>1</v>
      </c>
      <c r="CD40" s="243">
        <v>0</v>
      </c>
      <c r="CE40" s="267">
        <v>1</v>
      </c>
      <c r="CF40" s="243">
        <v>0</v>
      </c>
      <c r="CG40" s="267">
        <v>1</v>
      </c>
      <c r="CH40" s="243">
        <v>0</v>
      </c>
      <c r="CI40" s="267">
        <v>1</v>
      </c>
      <c r="CJ40" s="277">
        <v>0</v>
      </c>
      <c r="CK40" s="282">
        <v>0</v>
      </c>
      <c r="CL40" s="276">
        <v>1</v>
      </c>
      <c r="CM40" s="243">
        <v>0</v>
      </c>
      <c r="CN40" s="267">
        <v>1</v>
      </c>
      <c r="CO40" s="243">
        <v>0</v>
      </c>
      <c r="CP40" s="267">
        <v>1</v>
      </c>
      <c r="CQ40" s="243">
        <v>0</v>
      </c>
      <c r="CR40" s="267">
        <v>1</v>
      </c>
      <c r="CS40" s="277">
        <v>0</v>
      </c>
      <c r="CT40" s="282">
        <v>2</v>
      </c>
      <c r="CU40" s="276">
        <v>0</v>
      </c>
      <c r="CV40" s="243">
        <v>1</v>
      </c>
      <c r="CW40" s="267">
        <v>1</v>
      </c>
      <c r="CX40" s="243">
        <v>0</v>
      </c>
      <c r="CY40" s="267">
        <v>1</v>
      </c>
      <c r="CZ40" s="243">
        <v>0</v>
      </c>
      <c r="DA40" s="267">
        <v>1</v>
      </c>
      <c r="DB40" s="277">
        <v>0</v>
      </c>
      <c r="DC40" s="282">
        <v>2</v>
      </c>
      <c r="DD40" s="276"/>
      <c r="DE40" s="243"/>
      <c r="DF40" s="267"/>
      <c r="DG40" s="243"/>
      <c r="DH40" s="267"/>
      <c r="DI40" s="243"/>
      <c r="DJ40" s="267"/>
      <c r="DK40" s="277"/>
      <c r="DL40" s="282"/>
      <c r="DM40" s="276">
        <v>1</v>
      </c>
      <c r="DN40" s="243">
        <v>0</v>
      </c>
      <c r="DO40" s="267">
        <v>0</v>
      </c>
      <c r="DP40" s="243">
        <v>1</v>
      </c>
      <c r="DQ40" s="267">
        <v>0</v>
      </c>
      <c r="DR40" s="243">
        <v>1</v>
      </c>
      <c r="DS40" s="267">
        <v>0</v>
      </c>
      <c r="DT40" s="277">
        <v>1</v>
      </c>
      <c r="DU40" s="282">
        <v>0</v>
      </c>
      <c r="DV40" s="276">
        <v>1</v>
      </c>
      <c r="DW40" s="243">
        <v>0</v>
      </c>
      <c r="DX40" s="267">
        <v>1</v>
      </c>
      <c r="DY40" s="243">
        <v>0</v>
      </c>
      <c r="DZ40" s="267">
        <v>0</v>
      </c>
      <c r="EA40" s="243">
        <v>1</v>
      </c>
      <c r="EB40" s="267">
        <v>1</v>
      </c>
      <c r="EC40" s="277">
        <v>0</v>
      </c>
      <c r="ED40" s="282">
        <v>4</v>
      </c>
      <c r="EE40" s="276">
        <v>1</v>
      </c>
      <c r="EF40" s="243">
        <v>0</v>
      </c>
      <c r="EG40" s="267">
        <v>1</v>
      </c>
      <c r="EH40" s="243">
        <v>0</v>
      </c>
      <c r="EI40" s="267">
        <v>0</v>
      </c>
      <c r="EJ40" s="243">
        <v>1</v>
      </c>
      <c r="EK40" s="267">
        <v>1</v>
      </c>
      <c r="EL40" s="277">
        <v>0</v>
      </c>
      <c r="EM40" s="282">
        <v>8</v>
      </c>
      <c r="EN40" s="276"/>
      <c r="EO40" s="243"/>
      <c r="EP40" s="267"/>
      <c r="EQ40" s="243"/>
      <c r="ER40" s="267"/>
      <c r="ES40" s="243"/>
      <c r="ET40" s="267"/>
      <c r="EU40" s="277"/>
      <c r="EV40" s="282"/>
      <c r="EW40" s="276"/>
      <c r="EX40" s="243"/>
      <c r="EY40" s="267"/>
      <c r="EZ40" s="243"/>
      <c r="FA40" s="267"/>
      <c r="FB40" s="243"/>
      <c r="FC40" s="267"/>
      <c r="FD40" s="277"/>
      <c r="FE40" s="282"/>
      <c r="FF40" s="276"/>
      <c r="FG40" s="243"/>
      <c r="FH40" s="267"/>
      <c r="FI40" s="243"/>
      <c r="FJ40" s="267"/>
      <c r="FK40" s="243"/>
      <c r="FL40" s="267"/>
      <c r="FM40" s="277"/>
      <c r="FN40" s="282"/>
      <c r="FO40" s="276"/>
      <c r="FP40" s="243"/>
      <c r="FQ40" s="267"/>
      <c r="FR40" s="243"/>
      <c r="FS40" s="267"/>
      <c r="FT40" s="243"/>
      <c r="FU40" s="267"/>
      <c r="FV40" s="277"/>
      <c r="FW40" s="282"/>
    </row>
    <row r="41" spans="1:179" ht="15.75">
      <c r="A41" s="245" t="s">
        <v>396</v>
      </c>
      <c r="B41" s="315">
        <f t="shared" si="18"/>
        <v>21</v>
      </c>
      <c r="C41" s="242">
        <f>+N41+O41</f>
        <v>13</v>
      </c>
      <c r="D41" s="312">
        <f>+B41-C41</f>
        <v>8</v>
      </c>
      <c r="E41" s="357" t="str">
        <f>+IF(D41&lt;=0,"QUALIFIED","INELIGIBLE")</f>
        <v>INELIGIBLE</v>
      </c>
      <c r="F41" s="253">
        <f aca="true" t="shared" si="26" ref="F41:M41">+R41+AA41+AJ41+AS41+BB41+BK41+BT41+CC41+CL41+CU41+DD41+DM41+DV41+EE41+EN41+EW41+FF41+FO41</f>
        <v>0</v>
      </c>
      <c r="G41" s="250">
        <f t="shared" si="26"/>
        <v>2</v>
      </c>
      <c r="H41" s="250">
        <f t="shared" si="26"/>
        <v>1</v>
      </c>
      <c r="I41" s="250">
        <f t="shared" si="26"/>
        <v>3</v>
      </c>
      <c r="J41" s="250">
        <f t="shared" si="26"/>
        <v>1</v>
      </c>
      <c r="K41" s="250">
        <f t="shared" si="26"/>
        <v>2</v>
      </c>
      <c r="L41" s="250">
        <f t="shared" si="26"/>
        <v>1</v>
      </c>
      <c r="M41" s="259">
        <f t="shared" si="26"/>
        <v>3</v>
      </c>
      <c r="N41" s="250">
        <f>+F41+H41+J41+L41</f>
        <v>3</v>
      </c>
      <c r="O41" s="250">
        <f>+G41+I41+K41+M41</f>
        <v>10</v>
      </c>
      <c r="P41" s="262">
        <f>+Z41+AI41+AR41+BA41+BJ41+BS41+CB41+CK41+CT41+DC41+DL41+DU41+ED41+EM41+EV41+FE41+FN41+FW41</f>
        <v>1</v>
      </c>
      <c r="Q41" s="299">
        <f>+SUM(N41*2+P41)/(N41+O41)</f>
        <v>0.5384615384615384</v>
      </c>
      <c r="R41" s="267"/>
      <c r="S41" s="243"/>
      <c r="T41" s="267"/>
      <c r="U41" s="243"/>
      <c r="V41" s="267"/>
      <c r="W41" s="243"/>
      <c r="X41" s="267"/>
      <c r="Y41" s="277"/>
      <c r="Z41" s="282"/>
      <c r="AA41" s="276">
        <v>0</v>
      </c>
      <c r="AB41" s="243">
        <v>1</v>
      </c>
      <c r="AC41" s="267">
        <v>0</v>
      </c>
      <c r="AD41" s="243">
        <v>1</v>
      </c>
      <c r="AE41" s="267">
        <v>0</v>
      </c>
      <c r="AF41" s="243">
        <v>0</v>
      </c>
      <c r="AG41" s="267">
        <v>0</v>
      </c>
      <c r="AH41" s="277">
        <v>1</v>
      </c>
      <c r="AI41" s="282">
        <v>1</v>
      </c>
      <c r="AJ41" s="276"/>
      <c r="AK41" s="243"/>
      <c r="AL41" s="267"/>
      <c r="AM41" s="243"/>
      <c r="AN41" s="267"/>
      <c r="AO41" s="243"/>
      <c r="AP41" s="267"/>
      <c r="AQ41" s="277"/>
      <c r="AR41" s="282"/>
      <c r="AS41" s="276">
        <v>0</v>
      </c>
      <c r="AT41" s="243">
        <v>1</v>
      </c>
      <c r="AU41" s="267">
        <v>1</v>
      </c>
      <c r="AV41" s="243">
        <v>0</v>
      </c>
      <c r="AW41" s="267">
        <v>1</v>
      </c>
      <c r="AX41" s="243">
        <v>0</v>
      </c>
      <c r="AY41" s="267">
        <v>1</v>
      </c>
      <c r="AZ41" s="277">
        <v>0</v>
      </c>
      <c r="BA41" s="282">
        <v>0</v>
      </c>
      <c r="BB41" s="276">
        <v>0</v>
      </c>
      <c r="BC41" s="243">
        <v>0</v>
      </c>
      <c r="BD41" s="267">
        <v>0</v>
      </c>
      <c r="BE41" s="243">
        <v>1</v>
      </c>
      <c r="BF41" s="267">
        <v>0</v>
      </c>
      <c r="BG41" s="243">
        <v>1</v>
      </c>
      <c r="BH41" s="267">
        <v>0</v>
      </c>
      <c r="BI41" s="277">
        <v>1</v>
      </c>
      <c r="BJ41" s="282">
        <v>0</v>
      </c>
      <c r="BK41" s="276">
        <v>0</v>
      </c>
      <c r="BL41" s="243">
        <v>0</v>
      </c>
      <c r="BM41" s="267">
        <v>0</v>
      </c>
      <c r="BN41" s="243">
        <v>1</v>
      </c>
      <c r="BO41" s="267">
        <v>0</v>
      </c>
      <c r="BP41" s="243">
        <v>1</v>
      </c>
      <c r="BQ41" s="267">
        <v>0</v>
      </c>
      <c r="BR41" s="277">
        <v>1</v>
      </c>
      <c r="BS41" s="282">
        <v>0</v>
      </c>
      <c r="BT41" s="276"/>
      <c r="BU41" s="243"/>
      <c r="BV41" s="267"/>
      <c r="BW41" s="243"/>
      <c r="BX41" s="267"/>
      <c r="BY41" s="243"/>
      <c r="BZ41" s="267"/>
      <c r="CA41" s="277"/>
      <c r="CB41" s="282"/>
      <c r="CC41" s="276"/>
      <c r="CD41" s="243"/>
      <c r="CE41" s="267"/>
      <c r="CF41" s="243"/>
      <c r="CG41" s="267"/>
      <c r="CH41" s="243"/>
      <c r="CI41" s="267"/>
      <c r="CJ41" s="277"/>
      <c r="CK41" s="282"/>
      <c r="CL41" s="276"/>
      <c r="CM41" s="243"/>
      <c r="CN41" s="267"/>
      <c r="CO41" s="243"/>
      <c r="CP41" s="267"/>
      <c r="CQ41" s="243"/>
      <c r="CR41" s="267"/>
      <c r="CS41" s="277"/>
      <c r="CT41" s="282"/>
      <c r="CU41" s="276"/>
      <c r="CV41" s="243"/>
      <c r="CW41" s="267"/>
      <c r="CX41" s="243"/>
      <c r="CY41" s="267"/>
      <c r="CZ41" s="243"/>
      <c r="DA41" s="267"/>
      <c r="DB41" s="277"/>
      <c r="DC41" s="282"/>
      <c r="DD41" s="276"/>
      <c r="DE41" s="243"/>
      <c r="DF41" s="267"/>
      <c r="DG41" s="243"/>
      <c r="DH41" s="267"/>
      <c r="DI41" s="243"/>
      <c r="DJ41" s="267"/>
      <c r="DK41" s="277"/>
      <c r="DL41" s="282"/>
      <c r="DM41" s="276"/>
      <c r="DN41" s="243"/>
      <c r="DO41" s="267"/>
      <c r="DP41" s="243"/>
      <c r="DQ41" s="267"/>
      <c r="DR41" s="243"/>
      <c r="DS41" s="267"/>
      <c r="DT41" s="277"/>
      <c r="DU41" s="282"/>
      <c r="DV41" s="276"/>
      <c r="DW41" s="243"/>
      <c r="DX41" s="267"/>
      <c r="DY41" s="243"/>
      <c r="DZ41" s="267"/>
      <c r="EA41" s="243"/>
      <c r="EB41" s="267"/>
      <c r="EC41" s="277"/>
      <c r="ED41" s="282"/>
      <c r="EE41" s="276"/>
      <c r="EF41" s="243"/>
      <c r="EG41" s="267"/>
      <c r="EH41" s="243"/>
      <c r="EI41" s="267"/>
      <c r="EJ41" s="243"/>
      <c r="EK41" s="267"/>
      <c r="EL41" s="277"/>
      <c r="EM41" s="282"/>
      <c r="EN41" s="276"/>
      <c r="EO41" s="243"/>
      <c r="EP41" s="267"/>
      <c r="EQ41" s="243"/>
      <c r="ER41" s="267"/>
      <c r="ES41" s="243"/>
      <c r="ET41" s="267"/>
      <c r="EU41" s="277"/>
      <c r="EV41" s="282"/>
      <c r="EW41" s="276"/>
      <c r="EX41" s="243"/>
      <c r="EY41" s="267"/>
      <c r="EZ41" s="243"/>
      <c r="FA41" s="267"/>
      <c r="FB41" s="243"/>
      <c r="FC41" s="267"/>
      <c r="FD41" s="277"/>
      <c r="FE41" s="282"/>
      <c r="FF41" s="276"/>
      <c r="FG41" s="243"/>
      <c r="FH41" s="267"/>
      <c r="FI41" s="243"/>
      <c r="FJ41" s="267"/>
      <c r="FK41" s="243"/>
      <c r="FL41" s="267"/>
      <c r="FM41" s="277"/>
      <c r="FN41" s="282"/>
      <c r="FO41" s="276"/>
      <c r="FP41" s="243"/>
      <c r="FQ41" s="267"/>
      <c r="FR41" s="243"/>
      <c r="FS41" s="267"/>
      <c r="FT41" s="243"/>
      <c r="FU41" s="267"/>
      <c r="FV41" s="277"/>
      <c r="FW41" s="282"/>
    </row>
    <row r="42" spans="1:179" ht="15.75">
      <c r="A42" s="245" t="s">
        <v>354</v>
      </c>
      <c r="B42" s="315">
        <f t="shared" si="18"/>
        <v>21</v>
      </c>
      <c r="C42" s="242">
        <f t="shared" si="19"/>
        <v>27</v>
      </c>
      <c r="D42" s="312">
        <v>0</v>
      </c>
      <c r="E42" s="357" t="str">
        <f t="shared" si="20"/>
        <v>QUALIFIED</v>
      </c>
      <c r="F42" s="253">
        <f t="shared" si="25"/>
        <v>5</v>
      </c>
      <c r="G42" s="250">
        <f t="shared" si="21"/>
        <v>6</v>
      </c>
      <c r="H42" s="250">
        <f t="shared" si="21"/>
        <v>0</v>
      </c>
      <c r="I42" s="250">
        <f t="shared" si="21"/>
        <v>2</v>
      </c>
      <c r="J42" s="250">
        <f t="shared" si="21"/>
        <v>2</v>
      </c>
      <c r="K42" s="250">
        <f t="shared" si="21"/>
        <v>7</v>
      </c>
      <c r="L42" s="250">
        <f t="shared" si="21"/>
        <v>0</v>
      </c>
      <c r="M42" s="259">
        <f t="shared" si="21"/>
        <v>5</v>
      </c>
      <c r="N42" s="250">
        <f t="shared" si="22"/>
        <v>7</v>
      </c>
      <c r="O42" s="250">
        <f t="shared" si="22"/>
        <v>20</v>
      </c>
      <c r="P42" s="262">
        <f t="shared" si="23"/>
        <v>1</v>
      </c>
      <c r="Q42" s="299">
        <f t="shared" si="24"/>
        <v>0.5555555555555556</v>
      </c>
      <c r="R42" s="267">
        <v>0</v>
      </c>
      <c r="S42" s="243">
        <v>1</v>
      </c>
      <c r="T42" s="267">
        <v>0</v>
      </c>
      <c r="U42" s="243">
        <v>0</v>
      </c>
      <c r="V42" s="267">
        <v>0</v>
      </c>
      <c r="W42" s="243">
        <v>1</v>
      </c>
      <c r="X42" s="267">
        <v>0</v>
      </c>
      <c r="Y42" s="277">
        <v>1</v>
      </c>
      <c r="Z42" s="282">
        <v>0</v>
      </c>
      <c r="AA42" s="276">
        <v>1</v>
      </c>
      <c r="AB42" s="243">
        <v>0</v>
      </c>
      <c r="AC42" s="267">
        <v>0</v>
      </c>
      <c r="AD42" s="243">
        <v>0</v>
      </c>
      <c r="AE42" s="267">
        <v>1</v>
      </c>
      <c r="AF42" s="243">
        <v>0</v>
      </c>
      <c r="AG42" s="267">
        <v>0</v>
      </c>
      <c r="AH42" s="277">
        <v>0</v>
      </c>
      <c r="AI42" s="282">
        <v>0</v>
      </c>
      <c r="AJ42" s="276">
        <v>1</v>
      </c>
      <c r="AK42" s="243">
        <v>0</v>
      </c>
      <c r="AL42" s="267">
        <v>0</v>
      </c>
      <c r="AM42" s="243">
        <v>0</v>
      </c>
      <c r="AN42" s="267">
        <v>1</v>
      </c>
      <c r="AO42" s="243">
        <v>0</v>
      </c>
      <c r="AP42" s="267">
        <v>0</v>
      </c>
      <c r="AQ42" s="277">
        <v>0</v>
      </c>
      <c r="AR42" s="282">
        <v>0</v>
      </c>
      <c r="AS42" s="276"/>
      <c r="AT42" s="243"/>
      <c r="AU42" s="267"/>
      <c r="AV42" s="243"/>
      <c r="AW42" s="267"/>
      <c r="AX42" s="243"/>
      <c r="AY42" s="267"/>
      <c r="AZ42" s="277"/>
      <c r="BA42" s="282"/>
      <c r="BB42" s="276"/>
      <c r="BC42" s="243"/>
      <c r="BD42" s="267"/>
      <c r="BE42" s="243"/>
      <c r="BF42" s="267"/>
      <c r="BG42" s="243"/>
      <c r="BH42" s="267"/>
      <c r="BI42" s="277"/>
      <c r="BJ42" s="282"/>
      <c r="BK42" s="276">
        <v>1</v>
      </c>
      <c r="BL42" s="243">
        <v>0</v>
      </c>
      <c r="BM42" s="267">
        <v>0</v>
      </c>
      <c r="BN42" s="243">
        <v>0</v>
      </c>
      <c r="BO42" s="267">
        <v>0</v>
      </c>
      <c r="BP42" s="243">
        <v>0</v>
      </c>
      <c r="BQ42" s="267">
        <v>0</v>
      </c>
      <c r="BR42" s="277">
        <v>0</v>
      </c>
      <c r="BS42" s="282">
        <v>0</v>
      </c>
      <c r="BT42" s="276">
        <v>0</v>
      </c>
      <c r="BU42" s="243">
        <v>1</v>
      </c>
      <c r="BV42" s="267">
        <v>0</v>
      </c>
      <c r="BW42" s="243">
        <v>0</v>
      </c>
      <c r="BX42" s="267">
        <v>0</v>
      </c>
      <c r="BY42" s="243">
        <v>1</v>
      </c>
      <c r="BZ42" s="267">
        <v>0</v>
      </c>
      <c r="CA42" s="277">
        <v>1</v>
      </c>
      <c r="CB42" s="282">
        <v>0</v>
      </c>
      <c r="CC42" s="276">
        <v>1</v>
      </c>
      <c r="CD42" s="243">
        <v>0</v>
      </c>
      <c r="CE42" s="267">
        <v>0</v>
      </c>
      <c r="CF42" s="243">
        <v>1</v>
      </c>
      <c r="CG42" s="267">
        <v>0</v>
      </c>
      <c r="CH42" s="243">
        <v>1</v>
      </c>
      <c r="CI42" s="267">
        <v>0</v>
      </c>
      <c r="CJ42" s="277">
        <v>1</v>
      </c>
      <c r="CK42" s="282">
        <v>0</v>
      </c>
      <c r="CL42" s="276">
        <v>0</v>
      </c>
      <c r="CM42" s="243">
        <v>1</v>
      </c>
      <c r="CN42" s="267">
        <v>0</v>
      </c>
      <c r="CO42" s="243">
        <v>0</v>
      </c>
      <c r="CP42" s="267">
        <v>0</v>
      </c>
      <c r="CQ42" s="243">
        <v>1</v>
      </c>
      <c r="CR42" s="267">
        <v>0</v>
      </c>
      <c r="CS42" s="277">
        <v>0</v>
      </c>
      <c r="CT42" s="282">
        <v>0</v>
      </c>
      <c r="CU42" s="276">
        <v>1</v>
      </c>
      <c r="CV42" s="243">
        <v>0</v>
      </c>
      <c r="CW42" s="267">
        <v>0</v>
      </c>
      <c r="CX42" s="243">
        <v>1</v>
      </c>
      <c r="CY42" s="267">
        <v>0</v>
      </c>
      <c r="CZ42" s="243">
        <v>1</v>
      </c>
      <c r="DA42" s="267">
        <v>0</v>
      </c>
      <c r="DB42" s="277">
        <v>1</v>
      </c>
      <c r="DC42" s="282">
        <v>0</v>
      </c>
      <c r="DD42" s="276">
        <v>0</v>
      </c>
      <c r="DE42" s="243">
        <v>1</v>
      </c>
      <c r="DF42" s="267">
        <v>0</v>
      </c>
      <c r="DG42" s="243">
        <v>0</v>
      </c>
      <c r="DH42" s="267">
        <v>0</v>
      </c>
      <c r="DI42" s="243">
        <v>1</v>
      </c>
      <c r="DJ42" s="267">
        <v>0</v>
      </c>
      <c r="DK42" s="277">
        <v>0</v>
      </c>
      <c r="DL42" s="282">
        <v>0</v>
      </c>
      <c r="DM42" s="276">
        <v>0</v>
      </c>
      <c r="DN42" s="243">
        <v>1</v>
      </c>
      <c r="DO42" s="267">
        <v>0</v>
      </c>
      <c r="DP42" s="243">
        <v>0</v>
      </c>
      <c r="DQ42" s="267">
        <v>0</v>
      </c>
      <c r="DR42" s="243">
        <v>1</v>
      </c>
      <c r="DS42" s="267">
        <v>0</v>
      </c>
      <c r="DT42" s="277">
        <v>0</v>
      </c>
      <c r="DU42" s="282">
        <v>1</v>
      </c>
      <c r="DV42" s="276">
        <v>0</v>
      </c>
      <c r="DW42" s="243">
        <v>1</v>
      </c>
      <c r="DX42" s="267">
        <v>0</v>
      </c>
      <c r="DY42" s="243">
        <v>0</v>
      </c>
      <c r="DZ42" s="267">
        <v>0</v>
      </c>
      <c r="EA42" s="243">
        <v>0</v>
      </c>
      <c r="EB42" s="267">
        <v>0</v>
      </c>
      <c r="EC42" s="277">
        <v>1</v>
      </c>
      <c r="ED42" s="282">
        <v>0</v>
      </c>
      <c r="EE42" s="276"/>
      <c r="EF42" s="243"/>
      <c r="EG42" s="267"/>
      <c r="EH42" s="243"/>
      <c r="EI42" s="267"/>
      <c r="EJ42" s="243"/>
      <c r="EK42" s="267"/>
      <c r="EL42" s="277"/>
      <c r="EM42" s="282"/>
      <c r="EN42" s="276"/>
      <c r="EO42" s="243"/>
      <c r="EP42" s="267"/>
      <c r="EQ42" s="243"/>
      <c r="ER42" s="267"/>
      <c r="ES42" s="243"/>
      <c r="ET42" s="267"/>
      <c r="EU42" s="277"/>
      <c r="EV42" s="282"/>
      <c r="EW42" s="276"/>
      <c r="EX42" s="243"/>
      <c r="EY42" s="267"/>
      <c r="EZ42" s="243"/>
      <c r="FA42" s="267"/>
      <c r="FB42" s="243"/>
      <c r="FC42" s="267"/>
      <c r="FD42" s="277"/>
      <c r="FE42" s="282"/>
      <c r="FF42" s="276"/>
      <c r="FG42" s="243"/>
      <c r="FH42" s="267"/>
      <c r="FI42" s="243"/>
      <c r="FJ42" s="267"/>
      <c r="FK42" s="243"/>
      <c r="FL42" s="267"/>
      <c r="FM42" s="277"/>
      <c r="FN42" s="282"/>
      <c r="FO42" s="276"/>
      <c r="FP42" s="243"/>
      <c r="FQ42" s="267"/>
      <c r="FR42" s="243"/>
      <c r="FS42" s="267"/>
      <c r="FT42" s="243"/>
      <c r="FU42" s="267"/>
      <c r="FV42" s="277"/>
      <c r="FW42" s="282"/>
    </row>
    <row r="43" spans="1:179" ht="15.75">
      <c r="A43" s="245" t="s">
        <v>355</v>
      </c>
      <c r="B43" s="315">
        <v>14</v>
      </c>
      <c r="C43" s="242">
        <f t="shared" si="19"/>
        <v>33</v>
      </c>
      <c r="D43" s="312">
        <v>0</v>
      </c>
      <c r="E43" s="357" t="str">
        <f t="shared" si="20"/>
        <v>QUALIFIED</v>
      </c>
      <c r="F43" s="253">
        <f t="shared" si="25"/>
        <v>4</v>
      </c>
      <c r="G43" s="250">
        <f t="shared" si="21"/>
        <v>6</v>
      </c>
      <c r="H43" s="250">
        <f t="shared" si="21"/>
        <v>0</v>
      </c>
      <c r="I43" s="250">
        <f t="shared" si="21"/>
        <v>5</v>
      </c>
      <c r="J43" s="250">
        <f t="shared" si="21"/>
        <v>3</v>
      </c>
      <c r="K43" s="250">
        <f t="shared" si="21"/>
        <v>6</v>
      </c>
      <c r="L43" s="250">
        <f t="shared" si="21"/>
        <v>1</v>
      </c>
      <c r="M43" s="259">
        <f t="shared" si="21"/>
        <v>8</v>
      </c>
      <c r="N43" s="250">
        <f t="shared" si="22"/>
        <v>8</v>
      </c>
      <c r="O43" s="250">
        <f t="shared" si="22"/>
        <v>25</v>
      </c>
      <c r="P43" s="262">
        <f t="shared" si="23"/>
        <v>2</v>
      </c>
      <c r="Q43" s="299">
        <f t="shared" si="24"/>
        <v>0.5454545454545454</v>
      </c>
      <c r="R43" s="267">
        <v>0</v>
      </c>
      <c r="S43" s="243">
        <v>1</v>
      </c>
      <c r="T43" s="267">
        <v>0</v>
      </c>
      <c r="U43" s="243">
        <v>1</v>
      </c>
      <c r="V43" s="267">
        <v>0</v>
      </c>
      <c r="W43" s="243">
        <v>1</v>
      </c>
      <c r="X43" s="267">
        <v>0</v>
      </c>
      <c r="Y43" s="277">
        <v>1</v>
      </c>
      <c r="Z43" s="282">
        <v>0</v>
      </c>
      <c r="AA43" s="276">
        <v>1</v>
      </c>
      <c r="AB43" s="243">
        <v>0</v>
      </c>
      <c r="AC43" s="267">
        <v>0</v>
      </c>
      <c r="AD43" s="243">
        <v>0</v>
      </c>
      <c r="AE43" s="267">
        <v>1</v>
      </c>
      <c r="AF43" s="243">
        <v>0</v>
      </c>
      <c r="AG43" s="267">
        <v>1</v>
      </c>
      <c r="AH43" s="277">
        <v>0</v>
      </c>
      <c r="AI43" s="282">
        <v>0</v>
      </c>
      <c r="AJ43" s="276">
        <v>1</v>
      </c>
      <c r="AK43" s="243">
        <v>0</v>
      </c>
      <c r="AL43" s="267">
        <v>0</v>
      </c>
      <c r="AM43" s="243">
        <v>0</v>
      </c>
      <c r="AN43" s="267">
        <v>1</v>
      </c>
      <c r="AO43" s="243">
        <v>0</v>
      </c>
      <c r="AP43" s="267">
        <v>0</v>
      </c>
      <c r="AQ43" s="277">
        <v>1</v>
      </c>
      <c r="AR43" s="282">
        <v>1</v>
      </c>
      <c r="AS43" s="276"/>
      <c r="AT43" s="243"/>
      <c r="AU43" s="267"/>
      <c r="AV43" s="243"/>
      <c r="AW43" s="267"/>
      <c r="AX43" s="243"/>
      <c r="AY43" s="267"/>
      <c r="AZ43" s="277"/>
      <c r="BA43" s="282"/>
      <c r="BB43" s="276">
        <v>0</v>
      </c>
      <c r="BC43" s="243">
        <v>1</v>
      </c>
      <c r="BD43" s="267">
        <v>0</v>
      </c>
      <c r="BE43" s="243">
        <v>0</v>
      </c>
      <c r="BF43" s="267">
        <v>0</v>
      </c>
      <c r="BG43" s="243">
        <v>1</v>
      </c>
      <c r="BH43" s="267">
        <v>0</v>
      </c>
      <c r="BI43" s="277">
        <v>1</v>
      </c>
      <c r="BJ43" s="282">
        <v>0</v>
      </c>
      <c r="BK43" s="276">
        <v>0</v>
      </c>
      <c r="BL43" s="243">
        <v>1</v>
      </c>
      <c r="BM43" s="267">
        <v>0</v>
      </c>
      <c r="BN43" s="243">
        <v>0</v>
      </c>
      <c r="BO43" s="267">
        <v>0</v>
      </c>
      <c r="BP43" s="243">
        <v>1</v>
      </c>
      <c r="BQ43" s="267">
        <v>0</v>
      </c>
      <c r="BR43" s="277">
        <v>0</v>
      </c>
      <c r="BS43" s="282">
        <v>0</v>
      </c>
      <c r="BT43" s="276">
        <v>0</v>
      </c>
      <c r="BU43" s="243">
        <v>0</v>
      </c>
      <c r="BV43" s="267">
        <v>0</v>
      </c>
      <c r="BW43" s="243">
        <v>0</v>
      </c>
      <c r="BX43" s="267">
        <v>0</v>
      </c>
      <c r="BY43" s="243">
        <v>1</v>
      </c>
      <c r="BZ43" s="267">
        <v>0</v>
      </c>
      <c r="CA43" s="277">
        <v>1</v>
      </c>
      <c r="CB43" s="282">
        <v>0</v>
      </c>
      <c r="CC43" s="276"/>
      <c r="CD43" s="243"/>
      <c r="CE43" s="267"/>
      <c r="CF43" s="243"/>
      <c r="CG43" s="267"/>
      <c r="CH43" s="243"/>
      <c r="CI43" s="267"/>
      <c r="CJ43" s="277"/>
      <c r="CK43" s="282"/>
      <c r="CL43" s="276">
        <v>0</v>
      </c>
      <c r="CM43" s="243">
        <v>1</v>
      </c>
      <c r="CN43" s="267">
        <v>0</v>
      </c>
      <c r="CO43" s="243">
        <v>1</v>
      </c>
      <c r="CP43" s="267">
        <v>0</v>
      </c>
      <c r="CQ43" s="243">
        <v>0</v>
      </c>
      <c r="CR43" s="267">
        <v>0</v>
      </c>
      <c r="CS43" s="277">
        <v>1</v>
      </c>
      <c r="CT43" s="282">
        <v>0</v>
      </c>
      <c r="CU43" s="276"/>
      <c r="CV43" s="243"/>
      <c r="CW43" s="267"/>
      <c r="CX43" s="243"/>
      <c r="CY43" s="267"/>
      <c r="CZ43" s="243"/>
      <c r="DA43" s="267"/>
      <c r="DB43" s="277"/>
      <c r="DC43" s="282"/>
      <c r="DD43" s="276">
        <v>1</v>
      </c>
      <c r="DE43" s="243">
        <v>0</v>
      </c>
      <c r="DF43" s="267">
        <v>0</v>
      </c>
      <c r="DG43" s="243">
        <v>1</v>
      </c>
      <c r="DH43" s="267">
        <v>0</v>
      </c>
      <c r="DI43" s="243">
        <v>0</v>
      </c>
      <c r="DJ43" s="267">
        <v>0</v>
      </c>
      <c r="DK43" s="277">
        <v>1</v>
      </c>
      <c r="DL43" s="282">
        <v>0</v>
      </c>
      <c r="DM43" s="276">
        <v>0</v>
      </c>
      <c r="DN43" s="243">
        <v>1</v>
      </c>
      <c r="DO43" s="267">
        <v>0</v>
      </c>
      <c r="DP43" s="243">
        <v>0</v>
      </c>
      <c r="DQ43" s="267">
        <v>0</v>
      </c>
      <c r="DR43" s="243">
        <v>1</v>
      </c>
      <c r="DS43" s="267">
        <v>0</v>
      </c>
      <c r="DT43" s="277">
        <v>1</v>
      </c>
      <c r="DU43" s="282">
        <v>0</v>
      </c>
      <c r="DV43" s="276">
        <v>1</v>
      </c>
      <c r="DW43" s="243">
        <v>0</v>
      </c>
      <c r="DX43" s="267">
        <v>0</v>
      </c>
      <c r="DY43" s="243">
        <v>1</v>
      </c>
      <c r="DZ43" s="267">
        <v>1</v>
      </c>
      <c r="EA43" s="243">
        <v>0</v>
      </c>
      <c r="EB43" s="267">
        <v>0</v>
      </c>
      <c r="EC43" s="277">
        <v>0</v>
      </c>
      <c r="ED43" s="282">
        <v>0</v>
      </c>
      <c r="EE43" s="276">
        <v>0</v>
      </c>
      <c r="EF43" s="243">
        <v>1</v>
      </c>
      <c r="EG43" s="267">
        <v>0</v>
      </c>
      <c r="EH43" s="243">
        <v>1</v>
      </c>
      <c r="EI43" s="267">
        <v>0</v>
      </c>
      <c r="EJ43" s="243">
        <v>1</v>
      </c>
      <c r="EK43" s="267">
        <v>0</v>
      </c>
      <c r="EL43" s="277">
        <v>1</v>
      </c>
      <c r="EM43" s="282">
        <v>1</v>
      </c>
      <c r="EN43" s="276"/>
      <c r="EO43" s="243"/>
      <c r="EP43" s="267"/>
      <c r="EQ43" s="243"/>
      <c r="ER43" s="267"/>
      <c r="ES43" s="243"/>
      <c r="ET43" s="267"/>
      <c r="EU43" s="277"/>
      <c r="EV43" s="282"/>
      <c r="EW43" s="276"/>
      <c r="EX43" s="243"/>
      <c r="EY43" s="267"/>
      <c r="EZ43" s="243"/>
      <c r="FA43" s="267"/>
      <c r="FB43" s="243"/>
      <c r="FC43" s="267"/>
      <c r="FD43" s="277"/>
      <c r="FE43" s="282"/>
      <c r="FF43" s="276"/>
      <c r="FG43" s="243"/>
      <c r="FH43" s="267"/>
      <c r="FI43" s="243"/>
      <c r="FJ43" s="267"/>
      <c r="FK43" s="243"/>
      <c r="FL43" s="267"/>
      <c r="FM43" s="277"/>
      <c r="FN43" s="282"/>
      <c r="FO43" s="276"/>
      <c r="FP43" s="243"/>
      <c r="FQ43" s="267"/>
      <c r="FR43" s="243"/>
      <c r="FS43" s="267"/>
      <c r="FT43" s="243"/>
      <c r="FU43" s="267"/>
      <c r="FV43" s="277"/>
      <c r="FW43" s="282"/>
    </row>
    <row r="44" spans="1:179" ht="15.75">
      <c r="A44" s="245"/>
      <c r="B44" s="315"/>
      <c r="C44" s="242">
        <f t="shared" si="19"/>
        <v>0</v>
      </c>
      <c r="D44" s="312"/>
      <c r="E44" s="357"/>
      <c r="F44" s="253">
        <f t="shared" si="25"/>
        <v>0</v>
      </c>
      <c r="G44" s="250">
        <f t="shared" si="21"/>
        <v>0</v>
      </c>
      <c r="H44" s="250">
        <f t="shared" si="21"/>
        <v>0</v>
      </c>
      <c r="I44" s="250">
        <f t="shared" si="21"/>
        <v>0</v>
      </c>
      <c r="J44" s="250">
        <f t="shared" si="21"/>
        <v>0</v>
      </c>
      <c r="K44" s="250">
        <f t="shared" si="21"/>
        <v>0</v>
      </c>
      <c r="L44" s="250">
        <f t="shared" si="21"/>
        <v>0</v>
      </c>
      <c r="M44" s="259">
        <f t="shared" si="21"/>
        <v>0</v>
      </c>
      <c r="N44" s="250">
        <f t="shared" si="22"/>
        <v>0</v>
      </c>
      <c r="O44" s="250">
        <f t="shared" si="22"/>
        <v>0</v>
      </c>
      <c r="P44" s="262">
        <f t="shared" si="23"/>
        <v>0</v>
      </c>
      <c r="Q44" s="299" t="e">
        <f t="shared" si="24"/>
        <v>#DIV/0!</v>
      </c>
      <c r="R44" s="267"/>
      <c r="S44" s="243"/>
      <c r="T44" s="267"/>
      <c r="U44" s="243"/>
      <c r="V44" s="267"/>
      <c r="W44" s="243"/>
      <c r="X44" s="267"/>
      <c r="Y44" s="277"/>
      <c r="Z44" s="282"/>
      <c r="AA44" s="276"/>
      <c r="AB44" s="243"/>
      <c r="AC44" s="267"/>
      <c r="AD44" s="243"/>
      <c r="AE44" s="267"/>
      <c r="AF44" s="243"/>
      <c r="AG44" s="267"/>
      <c r="AH44" s="277"/>
      <c r="AI44" s="282"/>
      <c r="AJ44" s="276"/>
      <c r="AK44" s="243"/>
      <c r="AL44" s="267"/>
      <c r="AM44" s="243"/>
      <c r="AN44" s="267"/>
      <c r="AO44" s="243"/>
      <c r="AP44" s="267"/>
      <c r="AQ44" s="277"/>
      <c r="AR44" s="282"/>
      <c r="AS44" s="276"/>
      <c r="AT44" s="243"/>
      <c r="AU44" s="267"/>
      <c r="AV44" s="243"/>
      <c r="AW44" s="267"/>
      <c r="AX44" s="243"/>
      <c r="AY44" s="267"/>
      <c r="AZ44" s="277"/>
      <c r="BA44" s="282"/>
      <c r="BB44" s="276"/>
      <c r="BC44" s="243"/>
      <c r="BD44" s="267"/>
      <c r="BE44" s="243"/>
      <c r="BF44" s="267"/>
      <c r="BG44" s="243"/>
      <c r="BH44" s="267"/>
      <c r="BI44" s="277"/>
      <c r="BJ44" s="282"/>
      <c r="BK44" s="276"/>
      <c r="BL44" s="243"/>
      <c r="BM44" s="267"/>
      <c r="BN44" s="243"/>
      <c r="BO44" s="267"/>
      <c r="BP44" s="243"/>
      <c r="BQ44" s="267"/>
      <c r="BR44" s="277"/>
      <c r="BS44" s="282"/>
      <c r="BT44" s="276"/>
      <c r="BU44" s="243"/>
      <c r="BV44" s="267"/>
      <c r="BW44" s="243"/>
      <c r="BX44" s="267"/>
      <c r="BY44" s="243"/>
      <c r="BZ44" s="267"/>
      <c r="CA44" s="277"/>
      <c r="CB44" s="282"/>
      <c r="CC44" s="276"/>
      <c r="CD44" s="243"/>
      <c r="CE44" s="267"/>
      <c r="CF44" s="243"/>
      <c r="CG44" s="267"/>
      <c r="CH44" s="243"/>
      <c r="CI44" s="267"/>
      <c r="CJ44" s="277"/>
      <c r="CK44" s="282"/>
      <c r="CL44" s="276"/>
      <c r="CM44" s="243"/>
      <c r="CN44" s="267"/>
      <c r="CO44" s="243"/>
      <c r="CP44" s="267"/>
      <c r="CQ44" s="243"/>
      <c r="CR44" s="267"/>
      <c r="CS44" s="277"/>
      <c r="CT44" s="282"/>
      <c r="CU44" s="276"/>
      <c r="CV44" s="243"/>
      <c r="CW44" s="267"/>
      <c r="CX44" s="243"/>
      <c r="CY44" s="267"/>
      <c r="CZ44" s="243"/>
      <c r="DA44" s="267"/>
      <c r="DB44" s="277"/>
      <c r="DC44" s="282"/>
      <c r="DD44" s="276"/>
      <c r="DE44" s="243"/>
      <c r="DF44" s="267"/>
      <c r="DG44" s="243"/>
      <c r="DH44" s="267"/>
      <c r="DI44" s="243"/>
      <c r="DJ44" s="267"/>
      <c r="DK44" s="277"/>
      <c r="DL44" s="282"/>
      <c r="DM44" s="276"/>
      <c r="DN44" s="243"/>
      <c r="DO44" s="267"/>
      <c r="DP44" s="243"/>
      <c r="DQ44" s="267"/>
      <c r="DR44" s="243"/>
      <c r="DS44" s="267"/>
      <c r="DT44" s="277"/>
      <c r="DU44" s="282"/>
      <c r="DV44" s="276"/>
      <c r="DW44" s="243"/>
      <c r="DX44" s="267"/>
      <c r="DY44" s="243"/>
      <c r="DZ44" s="267"/>
      <c r="EA44" s="243"/>
      <c r="EB44" s="267"/>
      <c r="EC44" s="277"/>
      <c r="ED44" s="282"/>
      <c r="EE44" s="276"/>
      <c r="EF44" s="243"/>
      <c r="EG44" s="267"/>
      <c r="EH44" s="243"/>
      <c r="EI44" s="267"/>
      <c r="EJ44" s="243"/>
      <c r="EK44" s="267"/>
      <c r="EL44" s="277"/>
      <c r="EM44" s="282"/>
      <c r="EN44" s="276"/>
      <c r="EO44" s="243"/>
      <c r="EP44" s="267"/>
      <c r="EQ44" s="243"/>
      <c r="ER44" s="267"/>
      <c r="ES44" s="243"/>
      <c r="ET44" s="267"/>
      <c r="EU44" s="277"/>
      <c r="EV44" s="282"/>
      <c r="EW44" s="276"/>
      <c r="EX44" s="243"/>
      <c r="EY44" s="267"/>
      <c r="EZ44" s="243"/>
      <c r="FA44" s="267"/>
      <c r="FB44" s="243"/>
      <c r="FC44" s="267"/>
      <c r="FD44" s="277"/>
      <c r="FE44" s="282"/>
      <c r="FF44" s="276"/>
      <c r="FG44" s="243"/>
      <c r="FH44" s="267"/>
      <c r="FI44" s="243"/>
      <c r="FJ44" s="267"/>
      <c r="FK44" s="243"/>
      <c r="FL44" s="267"/>
      <c r="FM44" s="277"/>
      <c r="FN44" s="282"/>
      <c r="FO44" s="276"/>
      <c r="FP44" s="243"/>
      <c r="FQ44" s="267"/>
      <c r="FR44" s="243"/>
      <c r="FS44" s="267"/>
      <c r="FT44" s="243"/>
      <c r="FU44" s="267"/>
      <c r="FV44" s="277"/>
      <c r="FW44" s="282"/>
    </row>
    <row r="45" spans="1:179" ht="16.5" thickBot="1">
      <c r="A45" s="245"/>
      <c r="B45" s="316"/>
      <c r="C45" s="242">
        <f t="shared" si="19"/>
        <v>0</v>
      </c>
      <c r="D45" s="313"/>
      <c r="E45" s="358"/>
      <c r="F45" s="254">
        <f t="shared" si="25"/>
        <v>0</v>
      </c>
      <c r="G45" s="255">
        <f t="shared" si="21"/>
        <v>0</v>
      </c>
      <c r="H45" s="255">
        <f t="shared" si="21"/>
        <v>0</v>
      </c>
      <c r="I45" s="255">
        <f t="shared" si="21"/>
        <v>0</v>
      </c>
      <c r="J45" s="255">
        <f t="shared" si="21"/>
        <v>0</v>
      </c>
      <c r="K45" s="255">
        <f t="shared" si="21"/>
        <v>0</v>
      </c>
      <c r="L45" s="255">
        <f t="shared" si="21"/>
        <v>0</v>
      </c>
      <c r="M45" s="260">
        <f t="shared" si="21"/>
        <v>0</v>
      </c>
      <c r="N45" s="255">
        <f t="shared" si="22"/>
        <v>0</v>
      </c>
      <c r="O45" s="255">
        <f t="shared" si="22"/>
        <v>0</v>
      </c>
      <c r="P45" s="263">
        <f t="shared" si="23"/>
        <v>0</v>
      </c>
      <c r="Q45" s="300" t="e">
        <f t="shared" si="24"/>
        <v>#DIV/0!</v>
      </c>
      <c r="R45" s="267"/>
      <c r="S45" s="243"/>
      <c r="T45" s="267"/>
      <c r="U45" s="243"/>
      <c r="V45" s="267"/>
      <c r="W45" s="243"/>
      <c r="X45" s="267"/>
      <c r="Y45" s="277"/>
      <c r="Z45" s="282"/>
      <c r="AA45" s="276"/>
      <c r="AB45" s="243"/>
      <c r="AC45" s="267"/>
      <c r="AD45" s="243"/>
      <c r="AE45" s="267"/>
      <c r="AF45" s="243"/>
      <c r="AG45" s="267"/>
      <c r="AH45" s="277"/>
      <c r="AI45" s="282"/>
      <c r="AJ45" s="276"/>
      <c r="AK45" s="243"/>
      <c r="AL45" s="267"/>
      <c r="AM45" s="243"/>
      <c r="AN45" s="267"/>
      <c r="AO45" s="243"/>
      <c r="AP45" s="267"/>
      <c r="AQ45" s="277"/>
      <c r="AR45" s="282"/>
      <c r="AS45" s="276"/>
      <c r="AT45" s="243"/>
      <c r="AU45" s="267"/>
      <c r="AV45" s="243"/>
      <c r="AW45" s="267"/>
      <c r="AX45" s="243"/>
      <c r="AY45" s="267"/>
      <c r="AZ45" s="277"/>
      <c r="BA45" s="282"/>
      <c r="BB45" s="276"/>
      <c r="BC45" s="243"/>
      <c r="BD45" s="267"/>
      <c r="BE45" s="243"/>
      <c r="BF45" s="267"/>
      <c r="BG45" s="243"/>
      <c r="BH45" s="267"/>
      <c r="BI45" s="277"/>
      <c r="BJ45" s="282"/>
      <c r="BK45" s="276"/>
      <c r="BL45" s="243"/>
      <c r="BM45" s="267"/>
      <c r="BN45" s="243"/>
      <c r="BO45" s="267"/>
      <c r="BP45" s="243"/>
      <c r="BQ45" s="267"/>
      <c r="BR45" s="277"/>
      <c r="BS45" s="282"/>
      <c r="BT45" s="276"/>
      <c r="BU45" s="243"/>
      <c r="BV45" s="267"/>
      <c r="BW45" s="243"/>
      <c r="BX45" s="267"/>
      <c r="BY45" s="243"/>
      <c r="BZ45" s="267"/>
      <c r="CA45" s="277"/>
      <c r="CB45" s="282"/>
      <c r="CC45" s="276"/>
      <c r="CD45" s="243"/>
      <c r="CE45" s="267"/>
      <c r="CF45" s="243"/>
      <c r="CG45" s="267"/>
      <c r="CH45" s="243"/>
      <c r="CI45" s="267"/>
      <c r="CJ45" s="277"/>
      <c r="CK45" s="282"/>
      <c r="CL45" s="276"/>
      <c r="CM45" s="243"/>
      <c r="CN45" s="267"/>
      <c r="CO45" s="243"/>
      <c r="CP45" s="267"/>
      <c r="CQ45" s="243"/>
      <c r="CR45" s="267"/>
      <c r="CS45" s="277"/>
      <c r="CT45" s="282"/>
      <c r="CU45" s="276"/>
      <c r="CV45" s="243"/>
      <c r="CW45" s="267"/>
      <c r="CX45" s="243"/>
      <c r="CY45" s="267"/>
      <c r="CZ45" s="243"/>
      <c r="DA45" s="267"/>
      <c r="DB45" s="277"/>
      <c r="DC45" s="282"/>
      <c r="DD45" s="276"/>
      <c r="DE45" s="243"/>
      <c r="DF45" s="267"/>
      <c r="DG45" s="243"/>
      <c r="DH45" s="267"/>
      <c r="DI45" s="243"/>
      <c r="DJ45" s="267"/>
      <c r="DK45" s="277"/>
      <c r="DL45" s="282"/>
      <c r="DM45" s="276"/>
      <c r="DN45" s="243"/>
      <c r="DO45" s="267"/>
      <c r="DP45" s="243"/>
      <c r="DQ45" s="267"/>
      <c r="DR45" s="243"/>
      <c r="DS45" s="267"/>
      <c r="DT45" s="277"/>
      <c r="DU45" s="282"/>
      <c r="DV45" s="276"/>
      <c r="DW45" s="243"/>
      <c r="DX45" s="267"/>
      <c r="DY45" s="243"/>
      <c r="DZ45" s="267"/>
      <c r="EA45" s="243"/>
      <c r="EB45" s="267"/>
      <c r="EC45" s="277"/>
      <c r="ED45" s="282"/>
      <c r="EE45" s="276"/>
      <c r="EF45" s="243"/>
      <c r="EG45" s="267"/>
      <c r="EH45" s="243"/>
      <c r="EI45" s="267"/>
      <c r="EJ45" s="243"/>
      <c r="EK45" s="267"/>
      <c r="EL45" s="277"/>
      <c r="EM45" s="282"/>
      <c r="EN45" s="276"/>
      <c r="EO45" s="243"/>
      <c r="EP45" s="267"/>
      <c r="EQ45" s="243"/>
      <c r="ER45" s="267"/>
      <c r="ES45" s="243"/>
      <c r="ET45" s="267"/>
      <c r="EU45" s="277"/>
      <c r="EV45" s="282"/>
      <c r="EW45" s="276"/>
      <c r="EX45" s="243"/>
      <c r="EY45" s="267"/>
      <c r="EZ45" s="243"/>
      <c r="FA45" s="267"/>
      <c r="FB45" s="243"/>
      <c r="FC45" s="267"/>
      <c r="FD45" s="277"/>
      <c r="FE45" s="282"/>
      <c r="FF45" s="276"/>
      <c r="FG45" s="243"/>
      <c r="FH45" s="267"/>
      <c r="FI45" s="243"/>
      <c r="FJ45" s="267"/>
      <c r="FK45" s="243"/>
      <c r="FL45" s="267"/>
      <c r="FM45" s="277"/>
      <c r="FN45" s="282"/>
      <c r="FO45" s="276"/>
      <c r="FP45" s="243"/>
      <c r="FQ45" s="267"/>
      <c r="FR45" s="243"/>
      <c r="FS45" s="267"/>
      <c r="FT45" s="243"/>
      <c r="FU45" s="267"/>
      <c r="FV45" s="277"/>
      <c r="FW45" s="282"/>
    </row>
    <row r="46" spans="1:179" ht="15.75" customHeight="1">
      <c r="A46" s="247" t="s">
        <v>258</v>
      </c>
      <c r="B46" s="305"/>
      <c r="C46" s="305"/>
      <c r="D46" s="321"/>
      <c r="E46" s="309"/>
      <c r="F46" s="253">
        <f t="shared" si="25"/>
        <v>0</v>
      </c>
      <c r="G46" s="250">
        <f t="shared" si="21"/>
        <v>0</v>
      </c>
      <c r="H46" s="250">
        <f t="shared" si="21"/>
        <v>0</v>
      </c>
      <c r="I46" s="250">
        <f t="shared" si="21"/>
        <v>0</v>
      </c>
      <c r="J46" s="250">
        <f t="shared" si="21"/>
        <v>0</v>
      </c>
      <c r="K46" s="250">
        <f t="shared" si="21"/>
        <v>0</v>
      </c>
      <c r="L46" s="250">
        <f t="shared" si="21"/>
        <v>0</v>
      </c>
      <c r="M46" s="259">
        <f t="shared" si="21"/>
        <v>0</v>
      </c>
      <c r="N46" s="253">
        <f t="shared" si="22"/>
        <v>0</v>
      </c>
      <c r="O46" s="250">
        <f t="shared" si="22"/>
        <v>0</v>
      </c>
      <c r="P46" s="301"/>
      <c r="Q46" s="302"/>
      <c r="R46" s="267"/>
      <c r="S46" s="243"/>
      <c r="T46" s="267"/>
      <c r="U46" s="243"/>
      <c r="V46" s="267"/>
      <c r="W46" s="243"/>
      <c r="X46" s="267"/>
      <c r="Y46" s="277"/>
      <c r="Z46" s="282"/>
      <c r="AA46" s="276"/>
      <c r="AB46" s="243"/>
      <c r="AC46" s="267"/>
      <c r="AD46" s="243"/>
      <c r="AE46" s="267"/>
      <c r="AF46" s="243"/>
      <c r="AG46" s="267"/>
      <c r="AH46" s="277"/>
      <c r="AI46" s="282"/>
      <c r="AJ46" s="276"/>
      <c r="AK46" s="243"/>
      <c r="AL46" s="267"/>
      <c r="AM46" s="243"/>
      <c r="AN46" s="267"/>
      <c r="AO46" s="243"/>
      <c r="AP46" s="267"/>
      <c r="AQ46" s="277"/>
      <c r="AR46" s="282"/>
      <c r="AS46" s="276"/>
      <c r="AT46" s="243"/>
      <c r="AU46" s="267"/>
      <c r="AV46" s="243"/>
      <c r="AW46" s="267"/>
      <c r="AX46" s="243"/>
      <c r="AY46" s="267"/>
      <c r="AZ46" s="277"/>
      <c r="BA46" s="282"/>
      <c r="BB46" s="276"/>
      <c r="BC46" s="243"/>
      <c r="BD46" s="267"/>
      <c r="BE46" s="243"/>
      <c r="BF46" s="267"/>
      <c r="BG46" s="243"/>
      <c r="BH46" s="267"/>
      <c r="BI46" s="277"/>
      <c r="BJ46" s="282"/>
      <c r="BK46" s="276"/>
      <c r="BL46" s="243"/>
      <c r="BM46" s="267"/>
      <c r="BN46" s="243"/>
      <c r="BO46" s="267"/>
      <c r="BP46" s="243"/>
      <c r="BQ46" s="267"/>
      <c r="BR46" s="277"/>
      <c r="BS46" s="282"/>
      <c r="BT46" s="276"/>
      <c r="BU46" s="243"/>
      <c r="BV46" s="267"/>
      <c r="BW46" s="243"/>
      <c r="BX46" s="267"/>
      <c r="BY46" s="243"/>
      <c r="BZ46" s="267"/>
      <c r="CA46" s="277"/>
      <c r="CB46" s="282"/>
      <c r="CC46" s="276"/>
      <c r="CD46" s="243"/>
      <c r="CE46" s="267"/>
      <c r="CF46" s="243"/>
      <c r="CG46" s="267"/>
      <c r="CH46" s="243"/>
      <c r="CI46" s="267"/>
      <c r="CJ46" s="277"/>
      <c r="CK46" s="282"/>
      <c r="CL46" s="276"/>
      <c r="CM46" s="243"/>
      <c r="CN46" s="267"/>
      <c r="CO46" s="243"/>
      <c r="CP46" s="267"/>
      <c r="CQ46" s="243"/>
      <c r="CR46" s="267"/>
      <c r="CS46" s="277"/>
      <c r="CT46" s="282"/>
      <c r="CU46" s="276"/>
      <c r="CV46" s="243"/>
      <c r="CW46" s="267"/>
      <c r="CX46" s="243"/>
      <c r="CY46" s="267"/>
      <c r="CZ46" s="243"/>
      <c r="DA46" s="267"/>
      <c r="DB46" s="277"/>
      <c r="DC46" s="282"/>
      <c r="DD46" s="276"/>
      <c r="DE46" s="243"/>
      <c r="DF46" s="267"/>
      <c r="DG46" s="243"/>
      <c r="DH46" s="267"/>
      <c r="DI46" s="243"/>
      <c r="DJ46" s="267"/>
      <c r="DK46" s="277"/>
      <c r="DL46" s="282"/>
      <c r="DM46" s="276"/>
      <c r="DN46" s="243"/>
      <c r="DO46" s="267"/>
      <c r="DP46" s="243"/>
      <c r="DQ46" s="267"/>
      <c r="DR46" s="243"/>
      <c r="DS46" s="267"/>
      <c r="DT46" s="277"/>
      <c r="DU46" s="282"/>
      <c r="DV46" s="276"/>
      <c r="DW46" s="243"/>
      <c r="DX46" s="267"/>
      <c r="DY46" s="243"/>
      <c r="DZ46" s="267"/>
      <c r="EA46" s="243"/>
      <c r="EB46" s="267"/>
      <c r="EC46" s="277"/>
      <c r="ED46" s="282"/>
      <c r="EE46" s="276"/>
      <c r="EF46" s="243"/>
      <c r="EG46" s="267"/>
      <c r="EH46" s="243"/>
      <c r="EI46" s="267"/>
      <c r="EJ46" s="243"/>
      <c r="EK46" s="267"/>
      <c r="EL46" s="277"/>
      <c r="EM46" s="282"/>
      <c r="EN46" s="276"/>
      <c r="EO46" s="243"/>
      <c r="EP46" s="267"/>
      <c r="EQ46" s="243"/>
      <c r="ER46" s="267"/>
      <c r="ES46" s="243"/>
      <c r="ET46" s="267"/>
      <c r="EU46" s="277"/>
      <c r="EV46" s="282"/>
      <c r="EW46" s="276"/>
      <c r="EX46" s="243"/>
      <c r="EY46" s="267"/>
      <c r="EZ46" s="243"/>
      <c r="FA46" s="267"/>
      <c r="FB46" s="243"/>
      <c r="FC46" s="267"/>
      <c r="FD46" s="277"/>
      <c r="FE46" s="282"/>
      <c r="FF46" s="276"/>
      <c r="FG46" s="243"/>
      <c r="FH46" s="267"/>
      <c r="FI46" s="243"/>
      <c r="FJ46" s="267"/>
      <c r="FK46" s="243"/>
      <c r="FL46" s="267"/>
      <c r="FM46" s="277"/>
      <c r="FN46" s="282"/>
      <c r="FO46" s="276"/>
      <c r="FP46" s="243"/>
      <c r="FQ46" s="267"/>
      <c r="FR46" s="243"/>
      <c r="FS46" s="267"/>
      <c r="FT46" s="243"/>
      <c r="FU46" s="267"/>
      <c r="FV46" s="277"/>
      <c r="FW46" s="282"/>
    </row>
    <row r="47" spans="1:179" ht="15.75" customHeight="1">
      <c r="A47" s="245" t="s">
        <v>258</v>
      </c>
      <c r="B47" s="306"/>
      <c r="C47" s="306"/>
      <c r="D47" s="322"/>
      <c r="E47" s="309"/>
      <c r="F47" s="253">
        <f t="shared" si="25"/>
        <v>0</v>
      </c>
      <c r="G47" s="250">
        <f t="shared" si="21"/>
        <v>0</v>
      </c>
      <c r="H47" s="250">
        <f t="shared" si="21"/>
        <v>0</v>
      </c>
      <c r="I47" s="250">
        <f t="shared" si="21"/>
        <v>0</v>
      </c>
      <c r="J47" s="250">
        <f t="shared" si="21"/>
        <v>0</v>
      </c>
      <c r="K47" s="250">
        <f t="shared" si="21"/>
        <v>0</v>
      </c>
      <c r="L47" s="250">
        <f t="shared" si="21"/>
        <v>0</v>
      </c>
      <c r="M47" s="259">
        <f t="shared" si="21"/>
        <v>0</v>
      </c>
      <c r="N47" s="253">
        <f t="shared" si="22"/>
        <v>0</v>
      </c>
      <c r="O47" s="250">
        <f t="shared" si="22"/>
        <v>0</v>
      </c>
      <c r="P47" s="301"/>
      <c r="Q47" s="302"/>
      <c r="R47" s="267"/>
      <c r="S47" s="243"/>
      <c r="T47" s="267"/>
      <c r="U47" s="243"/>
      <c r="V47" s="267"/>
      <c r="W47" s="243"/>
      <c r="X47" s="267"/>
      <c r="Y47" s="277"/>
      <c r="Z47" s="282"/>
      <c r="AA47" s="276"/>
      <c r="AB47" s="243"/>
      <c r="AC47" s="267"/>
      <c r="AD47" s="243"/>
      <c r="AE47" s="267"/>
      <c r="AF47" s="243"/>
      <c r="AG47" s="267"/>
      <c r="AH47" s="277"/>
      <c r="AI47" s="282"/>
      <c r="AJ47" s="276"/>
      <c r="AK47" s="243"/>
      <c r="AL47" s="267"/>
      <c r="AM47" s="243"/>
      <c r="AN47" s="267"/>
      <c r="AO47" s="243"/>
      <c r="AP47" s="267"/>
      <c r="AQ47" s="277"/>
      <c r="AR47" s="282"/>
      <c r="AS47" s="276"/>
      <c r="AT47" s="243"/>
      <c r="AU47" s="267"/>
      <c r="AV47" s="243"/>
      <c r="AW47" s="267"/>
      <c r="AX47" s="243"/>
      <c r="AY47" s="267"/>
      <c r="AZ47" s="277"/>
      <c r="BA47" s="282"/>
      <c r="BB47" s="276"/>
      <c r="BC47" s="243"/>
      <c r="BD47" s="267"/>
      <c r="BE47" s="243"/>
      <c r="BF47" s="267"/>
      <c r="BG47" s="243"/>
      <c r="BH47" s="267"/>
      <c r="BI47" s="277"/>
      <c r="BJ47" s="282"/>
      <c r="BK47" s="276"/>
      <c r="BL47" s="243"/>
      <c r="BM47" s="267"/>
      <c r="BN47" s="243"/>
      <c r="BO47" s="267"/>
      <c r="BP47" s="243"/>
      <c r="BQ47" s="267"/>
      <c r="BR47" s="277"/>
      <c r="BS47" s="282"/>
      <c r="BT47" s="276"/>
      <c r="BU47" s="243"/>
      <c r="BV47" s="267"/>
      <c r="BW47" s="243"/>
      <c r="BX47" s="267"/>
      <c r="BY47" s="243"/>
      <c r="BZ47" s="267"/>
      <c r="CA47" s="277"/>
      <c r="CB47" s="282"/>
      <c r="CC47" s="276"/>
      <c r="CD47" s="243"/>
      <c r="CE47" s="267"/>
      <c r="CF47" s="243"/>
      <c r="CG47" s="267"/>
      <c r="CH47" s="243"/>
      <c r="CI47" s="267"/>
      <c r="CJ47" s="277"/>
      <c r="CK47" s="282"/>
      <c r="CL47" s="276"/>
      <c r="CM47" s="243"/>
      <c r="CN47" s="267"/>
      <c r="CO47" s="243"/>
      <c r="CP47" s="267"/>
      <c r="CQ47" s="243"/>
      <c r="CR47" s="267"/>
      <c r="CS47" s="277"/>
      <c r="CT47" s="282"/>
      <c r="CU47" s="276"/>
      <c r="CV47" s="243"/>
      <c r="CW47" s="267"/>
      <c r="CX47" s="243"/>
      <c r="CY47" s="267"/>
      <c r="CZ47" s="243"/>
      <c r="DA47" s="267"/>
      <c r="DB47" s="277"/>
      <c r="DC47" s="282"/>
      <c r="DD47" s="276"/>
      <c r="DE47" s="243"/>
      <c r="DF47" s="267"/>
      <c r="DG47" s="243"/>
      <c r="DH47" s="267"/>
      <c r="DI47" s="243"/>
      <c r="DJ47" s="267"/>
      <c r="DK47" s="277"/>
      <c r="DL47" s="282"/>
      <c r="DM47" s="276"/>
      <c r="DN47" s="243"/>
      <c r="DO47" s="267"/>
      <c r="DP47" s="243"/>
      <c r="DQ47" s="267"/>
      <c r="DR47" s="243"/>
      <c r="DS47" s="267"/>
      <c r="DT47" s="277"/>
      <c r="DU47" s="282"/>
      <c r="DV47" s="276"/>
      <c r="DW47" s="243"/>
      <c r="DX47" s="267"/>
      <c r="DY47" s="243"/>
      <c r="DZ47" s="267"/>
      <c r="EA47" s="243"/>
      <c r="EB47" s="267"/>
      <c r="EC47" s="277"/>
      <c r="ED47" s="282"/>
      <c r="EE47" s="276"/>
      <c r="EF47" s="243"/>
      <c r="EG47" s="267"/>
      <c r="EH47" s="243"/>
      <c r="EI47" s="267"/>
      <c r="EJ47" s="243"/>
      <c r="EK47" s="267"/>
      <c r="EL47" s="277"/>
      <c r="EM47" s="282"/>
      <c r="EN47" s="276"/>
      <c r="EO47" s="243"/>
      <c r="EP47" s="267"/>
      <c r="EQ47" s="243"/>
      <c r="ER47" s="267"/>
      <c r="ES47" s="243"/>
      <c r="ET47" s="267"/>
      <c r="EU47" s="277"/>
      <c r="EV47" s="282"/>
      <c r="EW47" s="276"/>
      <c r="EX47" s="243"/>
      <c r="EY47" s="267"/>
      <c r="EZ47" s="243"/>
      <c r="FA47" s="267"/>
      <c r="FB47" s="243"/>
      <c r="FC47" s="267"/>
      <c r="FD47" s="277"/>
      <c r="FE47" s="282"/>
      <c r="FF47" s="276"/>
      <c r="FG47" s="243"/>
      <c r="FH47" s="267"/>
      <c r="FI47" s="243"/>
      <c r="FJ47" s="267"/>
      <c r="FK47" s="243"/>
      <c r="FL47" s="267"/>
      <c r="FM47" s="277"/>
      <c r="FN47" s="282"/>
      <c r="FO47" s="276"/>
      <c r="FP47" s="243"/>
      <c r="FQ47" s="267"/>
      <c r="FR47" s="243"/>
      <c r="FS47" s="267"/>
      <c r="FT47" s="243"/>
      <c r="FU47" s="267"/>
      <c r="FV47" s="277"/>
      <c r="FW47" s="282"/>
    </row>
    <row r="48" spans="1:179" ht="18" customHeight="1">
      <c r="A48" s="245" t="s">
        <v>259</v>
      </c>
      <c r="B48" s="306"/>
      <c r="C48" s="306"/>
      <c r="D48" s="322"/>
      <c r="E48" s="309"/>
      <c r="F48" s="253">
        <f t="shared" si="25"/>
        <v>1</v>
      </c>
      <c r="G48" s="250">
        <f t="shared" si="21"/>
        <v>0</v>
      </c>
      <c r="H48" s="250">
        <f t="shared" si="21"/>
        <v>1</v>
      </c>
      <c r="I48" s="250">
        <f t="shared" si="21"/>
        <v>0</v>
      </c>
      <c r="J48" s="250">
        <f t="shared" si="21"/>
        <v>0</v>
      </c>
      <c r="K48" s="250">
        <f t="shared" si="21"/>
        <v>0</v>
      </c>
      <c r="L48" s="250">
        <f t="shared" si="21"/>
        <v>0</v>
      </c>
      <c r="M48" s="259">
        <f t="shared" si="21"/>
        <v>0</v>
      </c>
      <c r="N48" s="253">
        <f>+F48+H48+J48+L48</f>
        <v>2</v>
      </c>
      <c r="O48" s="250">
        <f>+G48+I48+K48+M48</f>
        <v>0</v>
      </c>
      <c r="P48" s="301"/>
      <c r="Q48" s="302"/>
      <c r="R48" s="267"/>
      <c r="S48" s="243"/>
      <c r="T48" s="267"/>
      <c r="U48" s="243"/>
      <c r="V48" s="267"/>
      <c r="W48" s="243"/>
      <c r="X48" s="267"/>
      <c r="Y48" s="277"/>
      <c r="Z48" s="282"/>
      <c r="AA48" s="276"/>
      <c r="AB48" s="243"/>
      <c r="AC48" s="267"/>
      <c r="AD48" s="243"/>
      <c r="AE48" s="267"/>
      <c r="AF48" s="243"/>
      <c r="AG48" s="267"/>
      <c r="AH48" s="277"/>
      <c r="AI48" s="282"/>
      <c r="AJ48" s="276"/>
      <c r="AK48" s="243"/>
      <c r="AL48" s="267"/>
      <c r="AM48" s="243"/>
      <c r="AN48" s="267"/>
      <c r="AO48" s="243"/>
      <c r="AP48" s="267"/>
      <c r="AQ48" s="277"/>
      <c r="AR48" s="282"/>
      <c r="AS48" s="276"/>
      <c r="AT48" s="243"/>
      <c r="AU48" s="267"/>
      <c r="AV48" s="243"/>
      <c r="AW48" s="267"/>
      <c r="AX48" s="243"/>
      <c r="AY48" s="267"/>
      <c r="AZ48" s="277"/>
      <c r="BA48" s="282"/>
      <c r="BB48" s="276"/>
      <c r="BC48" s="243"/>
      <c r="BD48" s="267"/>
      <c r="BE48" s="243"/>
      <c r="BF48" s="267"/>
      <c r="BG48" s="243"/>
      <c r="BH48" s="267"/>
      <c r="BI48" s="277"/>
      <c r="BJ48" s="282"/>
      <c r="BK48" s="276"/>
      <c r="BL48" s="243"/>
      <c r="BM48" s="267"/>
      <c r="BN48" s="243"/>
      <c r="BO48" s="267"/>
      <c r="BP48" s="243"/>
      <c r="BQ48" s="267"/>
      <c r="BR48" s="277"/>
      <c r="BS48" s="282"/>
      <c r="BT48" s="276">
        <v>1</v>
      </c>
      <c r="BU48" s="243">
        <v>0</v>
      </c>
      <c r="BV48" s="267">
        <v>1</v>
      </c>
      <c r="BW48" s="243">
        <v>0</v>
      </c>
      <c r="BX48" s="267">
        <v>0</v>
      </c>
      <c r="BY48" s="243">
        <v>0</v>
      </c>
      <c r="BZ48" s="267">
        <v>0</v>
      </c>
      <c r="CA48" s="277">
        <v>0</v>
      </c>
      <c r="CB48" s="282"/>
      <c r="CC48" s="276"/>
      <c r="CD48" s="243"/>
      <c r="CE48" s="267"/>
      <c r="CF48" s="243"/>
      <c r="CG48" s="267"/>
      <c r="CH48" s="243"/>
      <c r="CI48" s="267"/>
      <c r="CJ48" s="277"/>
      <c r="CK48" s="282"/>
      <c r="CL48" s="276"/>
      <c r="CM48" s="243"/>
      <c r="CN48" s="267"/>
      <c r="CO48" s="243"/>
      <c r="CP48" s="267"/>
      <c r="CQ48" s="243"/>
      <c r="CR48" s="267"/>
      <c r="CS48" s="277"/>
      <c r="CT48" s="282"/>
      <c r="CU48" s="276"/>
      <c r="CV48" s="243"/>
      <c r="CW48" s="267"/>
      <c r="CX48" s="243"/>
      <c r="CY48" s="267"/>
      <c r="CZ48" s="243"/>
      <c r="DA48" s="267"/>
      <c r="DB48" s="277"/>
      <c r="DC48" s="282"/>
      <c r="DD48" s="276"/>
      <c r="DE48" s="243"/>
      <c r="DF48" s="267"/>
      <c r="DG48" s="243"/>
      <c r="DH48" s="267"/>
      <c r="DI48" s="243"/>
      <c r="DJ48" s="267"/>
      <c r="DK48" s="277"/>
      <c r="DL48" s="282"/>
      <c r="DM48" s="276"/>
      <c r="DN48" s="243"/>
      <c r="DO48" s="267"/>
      <c r="DP48" s="243"/>
      <c r="DQ48" s="267"/>
      <c r="DR48" s="243"/>
      <c r="DS48" s="267"/>
      <c r="DT48" s="277"/>
      <c r="DU48" s="282"/>
      <c r="DV48" s="276"/>
      <c r="DW48" s="243"/>
      <c r="DX48" s="267"/>
      <c r="DY48" s="243"/>
      <c r="DZ48" s="267"/>
      <c r="EA48" s="243"/>
      <c r="EB48" s="267"/>
      <c r="EC48" s="277"/>
      <c r="ED48" s="282"/>
      <c r="EE48" s="276"/>
      <c r="EF48" s="243"/>
      <c r="EG48" s="267"/>
      <c r="EH48" s="243"/>
      <c r="EI48" s="267"/>
      <c r="EJ48" s="243"/>
      <c r="EK48" s="267"/>
      <c r="EL48" s="277"/>
      <c r="EM48" s="282"/>
      <c r="EN48" s="276"/>
      <c r="EO48" s="243"/>
      <c r="EP48" s="267"/>
      <c r="EQ48" s="243"/>
      <c r="ER48" s="267"/>
      <c r="ES48" s="243"/>
      <c r="ET48" s="267"/>
      <c r="EU48" s="277"/>
      <c r="EV48" s="282"/>
      <c r="EW48" s="276"/>
      <c r="EX48" s="243"/>
      <c r="EY48" s="267"/>
      <c r="EZ48" s="243"/>
      <c r="FA48" s="267"/>
      <c r="FB48" s="243"/>
      <c r="FC48" s="267"/>
      <c r="FD48" s="277"/>
      <c r="FE48" s="282"/>
      <c r="FF48" s="276"/>
      <c r="FG48" s="243"/>
      <c r="FH48" s="267"/>
      <c r="FI48" s="243"/>
      <c r="FJ48" s="267"/>
      <c r="FK48" s="243"/>
      <c r="FL48" s="267"/>
      <c r="FM48" s="277"/>
      <c r="FN48" s="282"/>
      <c r="FO48" s="276"/>
      <c r="FP48" s="243"/>
      <c r="FQ48" s="267"/>
      <c r="FR48" s="243"/>
      <c r="FS48" s="267"/>
      <c r="FT48" s="243"/>
      <c r="FU48" s="267"/>
      <c r="FV48" s="277"/>
      <c r="FW48" s="282"/>
    </row>
    <row r="49" spans="1:179" ht="18" customHeight="1" thickBot="1">
      <c r="A49" s="246" t="s">
        <v>260</v>
      </c>
      <c r="B49" s="307"/>
      <c r="C49" s="307"/>
      <c r="D49" s="323"/>
      <c r="E49" s="310"/>
      <c r="F49" s="253">
        <f t="shared" si="25"/>
        <v>0</v>
      </c>
      <c r="G49" s="250">
        <f t="shared" si="21"/>
        <v>0</v>
      </c>
      <c r="H49" s="250">
        <f t="shared" si="21"/>
        <v>0</v>
      </c>
      <c r="I49" s="250">
        <f t="shared" si="21"/>
        <v>0</v>
      </c>
      <c r="J49" s="250">
        <f t="shared" si="21"/>
        <v>0</v>
      </c>
      <c r="K49" s="250">
        <f t="shared" si="21"/>
        <v>0</v>
      </c>
      <c r="L49" s="250">
        <f t="shared" si="21"/>
        <v>0</v>
      </c>
      <c r="M49" s="259">
        <f t="shared" si="21"/>
        <v>0</v>
      </c>
      <c r="N49" s="253">
        <f>+F49+H49+J49+L49</f>
        <v>0</v>
      </c>
      <c r="O49" s="250">
        <f>+G49+I49+K49+M49</f>
        <v>0</v>
      </c>
      <c r="P49" s="303"/>
      <c r="Q49" s="304"/>
      <c r="R49" s="278"/>
      <c r="S49" s="249"/>
      <c r="T49" s="279"/>
      <c r="U49" s="249"/>
      <c r="V49" s="279"/>
      <c r="W49" s="249"/>
      <c r="X49" s="279"/>
      <c r="Y49" s="280"/>
      <c r="Z49" s="283"/>
      <c r="AA49" s="278"/>
      <c r="AB49" s="249"/>
      <c r="AC49" s="279"/>
      <c r="AD49" s="249"/>
      <c r="AE49" s="279"/>
      <c r="AF49" s="249"/>
      <c r="AG49" s="279"/>
      <c r="AH49" s="280"/>
      <c r="AI49" s="283"/>
      <c r="AJ49" s="278"/>
      <c r="AK49" s="249"/>
      <c r="AL49" s="279"/>
      <c r="AM49" s="249"/>
      <c r="AN49" s="279"/>
      <c r="AO49" s="249"/>
      <c r="AP49" s="279"/>
      <c r="AQ49" s="280"/>
      <c r="AR49" s="283"/>
      <c r="AS49" s="278"/>
      <c r="AT49" s="249"/>
      <c r="AU49" s="279"/>
      <c r="AV49" s="249"/>
      <c r="AW49" s="279"/>
      <c r="AX49" s="249"/>
      <c r="AY49" s="279"/>
      <c r="AZ49" s="280"/>
      <c r="BA49" s="283"/>
      <c r="BB49" s="278"/>
      <c r="BC49" s="249"/>
      <c r="BD49" s="279"/>
      <c r="BE49" s="249"/>
      <c r="BF49" s="279"/>
      <c r="BG49" s="249"/>
      <c r="BH49" s="279"/>
      <c r="BI49" s="280"/>
      <c r="BJ49" s="283"/>
      <c r="BK49" s="278"/>
      <c r="BL49" s="249"/>
      <c r="BM49" s="279"/>
      <c r="BN49" s="249"/>
      <c r="BO49" s="279"/>
      <c r="BP49" s="249"/>
      <c r="BQ49" s="279"/>
      <c r="BR49" s="280"/>
      <c r="BS49" s="283"/>
      <c r="BT49" s="278"/>
      <c r="BU49" s="249"/>
      <c r="BV49" s="279"/>
      <c r="BW49" s="249"/>
      <c r="BX49" s="279"/>
      <c r="BY49" s="249"/>
      <c r="BZ49" s="279"/>
      <c r="CA49" s="280"/>
      <c r="CB49" s="283"/>
      <c r="CC49" s="278"/>
      <c r="CD49" s="249"/>
      <c r="CE49" s="279"/>
      <c r="CF49" s="249"/>
      <c r="CG49" s="279"/>
      <c r="CH49" s="249"/>
      <c r="CI49" s="279"/>
      <c r="CJ49" s="280"/>
      <c r="CK49" s="283"/>
      <c r="CL49" s="278"/>
      <c r="CM49" s="249"/>
      <c r="CN49" s="279"/>
      <c r="CO49" s="249"/>
      <c r="CP49" s="279"/>
      <c r="CQ49" s="249"/>
      <c r="CR49" s="279"/>
      <c r="CS49" s="280"/>
      <c r="CT49" s="283"/>
      <c r="CU49" s="278"/>
      <c r="CV49" s="249"/>
      <c r="CW49" s="279"/>
      <c r="CX49" s="249"/>
      <c r="CY49" s="279"/>
      <c r="CZ49" s="249"/>
      <c r="DA49" s="279"/>
      <c r="DB49" s="280"/>
      <c r="DC49" s="283"/>
      <c r="DD49" s="278"/>
      <c r="DE49" s="249"/>
      <c r="DF49" s="279"/>
      <c r="DG49" s="249"/>
      <c r="DH49" s="279"/>
      <c r="DI49" s="249"/>
      <c r="DJ49" s="279"/>
      <c r="DK49" s="280"/>
      <c r="DL49" s="283"/>
      <c r="DM49" s="278"/>
      <c r="DN49" s="249"/>
      <c r="DO49" s="279"/>
      <c r="DP49" s="249"/>
      <c r="DQ49" s="279"/>
      <c r="DR49" s="249"/>
      <c r="DS49" s="279"/>
      <c r="DT49" s="280"/>
      <c r="DU49" s="283"/>
      <c r="DV49" s="278"/>
      <c r="DW49" s="249"/>
      <c r="DX49" s="279"/>
      <c r="DY49" s="249"/>
      <c r="DZ49" s="279"/>
      <c r="EA49" s="249"/>
      <c r="EB49" s="279"/>
      <c r="EC49" s="280"/>
      <c r="ED49" s="283"/>
      <c r="EE49" s="278"/>
      <c r="EF49" s="249"/>
      <c r="EG49" s="279"/>
      <c r="EH49" s="249"/>
      <c r="EI49" s="279"/>
      <c r="EJ49" s="249"/>
      <c r="EK49" s="279"/>
      <c r="EL49" s="280"/>
      <c r="EM49" s="283"/>
      <c r="EN49" s="278"/>
      <c r="EO49" s="249"/>
      <c r="EP49" s="279"/>
      <c r="EQ49" s="249"/>
      <c r="ER49" s="279"/>
      <c r="ES49" s="249"/>
      <c r="ET49" s="279"/>
      <c r="EU49" s="280"/>
      <c r="EV49" s="283"/>
      <c r="EW49" s="278"/>
      <c r="EX49" s="249"/>
      <c r="EY49" s="279"/>
      <c r="EZ49" s="249"/>
      <c r="FA49" s="279"/>
      <c r="FB49" s="249"/>
      <c r="FC49" s="279"/>
      <c r="FD49" s="280"/>
      <c r="FE49" s="283"/>
      <c r="FF49" s="278"/>
      <c r="FG49" s="249"/>
      <c r="FH49" s="279"/>
      <c r="FI49" s="249"/>
      <c r="FJ49" s="279"/>
      <c r="FK49" s="249"/>
      <c r="FL49" s="279"/>
      <c r="FM49" s="280"/>
      <c r="FN49" s="283"/>
      <c r="FO49" s="278"/>
      <c r="FP49" s="249"/>
      <c r="FQ49" s="279"/>
      <c r="FR49" s="249"/>
      <c r="FS49" s="279"/>
      <c r="FT49" s="249"/>
      <c r="FU49" s="279"/>
      <c r="FV49" s="280"/>
      <c r="FW49" s="283"/>
    </row>
    <row r="50" spans="1:179" ht="16.5" thickBot="1">
      <c r="A50" s="228" t="s">
        <v>323</v>
      </c>
      <c r="B50" s="240"/>
      <c r="C50" s="237"/>
      <c r="D50" s="237"/>
      <c r="E50" s="239"/>
      <c r="F50" s="264">
        <f>SUM(F37:F49)</f>
        <v>27</v>
      </c>
      <c r="G50" s="265">
        <f aca="true" t="shared" si="27" ref="G50:P50">SUM(G37:G49)</f>
        <v>29</v>
      </c>
      <c r="H50" s="265">
        <f t="shared" si="27"/>
        <v>27</v>
      </c>
      <c r="I50" s="265">
        <f t="shared" si="27"/>
        <v>29</v>
      </c>
      <c r="J50" s="265">
        <f t="shared" si="27"/>
        <v>24</v>
      </c>
      <c r="K50" s="265">
        <f t="shared" si="27"/>
        <v>32</v>
      </c>
      <c r="L50" s="265">
        <f t="shared" si="27"/>
        <v>20</v>
      </c>
      <c r="M50" s="271">
        <f t="shared" si="27"/>
        <v>36</v>
      </c>
      <c r="N50" s="264">
        <f t="shared" si="27"/>
        <v>98</v>
      </c>
      <c r="O50" s="271">
        <f t="shared" si="27"/>
        <v>126</v>
      </c>
      <c r="P50" s="271">
        <f t="shared" si="27"/>
        <v>107</v>
      </c>
      <c r="Q50" s="272">
        <f>+SUM(N50*2+P50)/(N50+O50)</f>
        <v>1.3526785714285714</v>
      </c>
      <c r="R50" s="284"/>
      <c r="S50" s="285" t="str">
        <f>IF(SUM(R37:S49)=4," ","err")</f>
        <v> </v>
      </c>
      <c r="T50" s="286"/>
      <c r="U50" s="285" t="str">
        <f>IF(SUM(T37:U49)=4," ","err")</f>
        <v> </v>
      </c>
      <c r="V50" s="286"/>
      <c r="W50" s="285" t="str">
        <f>IF(SUM(V37:W49)=4," ","err")</f>
        <v> </v>
      </c>
      <c r="X50" s="286"/>
      <c r="Y50" s="285" t="str">
        <f>IF(SUM(X37:Y49)=4," ","err")</f>
        <v> </v>
      </c>
      <c r="Z50" s="287">
        <f>IF((SUM(R37:R49)+SUM(T37:T49)+SUM(V37:V49)+SUM(X37:X49))&gt;8,1,0)</f>
        <v>0</v>
      </c>
      <c r="AA50" s="284"/>
      <c r="AB50" s="285" t="str">
        <f>IF(SUM(AA37:AB49)=4," ","err")</f>
        <v> </v>
      </c>
      <c r="AC50" s="286"/>
      <c r="AD50" s="285" t="str">
        <f>IF(SUM(AC37:AD49)=4," ","err")</f>
        <v> </v>
      </c>
      <c r="AE50" s="286"/>
      <c r="AF50" s="285" t="str">
        <f>IF(SUM(AE37:AF49)=4," ","err")</f>
        <v> </v>
      </c>
      <c r="AG50" s="286"/>
      <c r="AH50" s="285" t="str">
        <f>IF(SUM(AG37:AH49)=4," ","err")</f>
        <v> </v>
      </c>
      <c r="AI50" s="287">
        <f>IF((SUM(AA37:AA49)+SUM(AC37:AC49)+SUM(AE37:AE49)+SUM(AG37:AG49))&gt;8,1,0)</f>
        <v>0</v>
      </c>
      <c r="AJ50" s="284"/>
      <c r="AK50" s="285" t="str">
        <f>IF(SUM(AJ37:AK49)=4," ","err")</f>
        <v> </v>
      </c>
      <c r="AL50" s="286"/>
      <c r="AM50" s="285" t="str">
        <f>IF(SUM(AL37:AM49)=4," ","err")</f>
        <v> </v>
      </c>
      <c r="AN50" s="286"/>
      <c r="AO50" s="285" t="str">
        <f>IF(SUM(AN37:AO49)=4," ","err")</f>
        <v> </v>
      </c>
      <c r="AP50" s="286"/>
      <c r="AQ50" s="285" t="str">
        <f>IF(SUM(AP37:AQ49)=4," ","err")</f>
        <v> </v>
      </c>
      <c r="AR50" s="287">
        <f>IF((SUM(AJ37:AJ49)+SUM(AL37:AL49)+SUM(AN37:AN49)+SUM(AP37:AP49))&gt;8,1,0)</f>
        <v>1</v>
      </c>
      <c r="AS50" s="284"/>
      <c r="AT50" s="285" t="str">
        <f>IF(SUM(AS37:AT49)=4," ","err")</f>
        <v> </v>
      </c>
      <c r="AU50" s="286"/>
      <c r="AV50" s="285" t="str">
        <f>IF(SUM(AU37:AV49)=4," ","err")</f>
        <v> </v>
      </c>
      <c r="AW50" s="286"/>
      <c r="AX50" s="285" t="str">
        <f>IF(SUM(AW37:AX49)=4," ","err")</f>
        <v> </v>
      </c>
      <c r="AY50" s="286"/>
      <c r="AZ50" s="285" t="str">
        <f>IF(SUM(AY37:AZ49)=4," ","err")</f>
        <v> </v>
      </c>
      <c r="BA50" s="287">
        <f>IF((SUM(AS37:AS49)+SUM(AU37:AU49)+SUM(AW37:AW49)+SUM(AY37:AY49))&gt;8,1,0)</f>
        <v>1</v>
      </c>
      <c r="BB50" s="284"/>
      <c r="BC50" s="285" t="str">
        <f>IF(SUM(BB37:BC49)=4," ","err")</f>
        <v> </v>
      </c>
      <c r="BD50" s="286"/>
      <c r="BE50" s="285" t="str">
        <f>IF(SUM(BD37:BE49)=4," ","err")</f>
        <v> </v>
      </c>
      <c r="BF50" s="286"/>
      <c r="BG50" s="285" t="str">
        <f>IF(SUM(BF37:BG49)=4," ","err")</f>
        <v> </v>
      </c>
      <c r="BH50" s="286"/>
      <c r="BI50" s="285" t="str">
        <f>IF(SUM(BH37:BI49)=4," ","err")</f>
        <v> </v>
      </c>
      <c r="BJ50" s="287">
        <f>IF((SUM(BB37:BB49)+SUM(BD37:BD49)+SUM(BF37:BF49)+SUM(BH37:BH49))&gt;8,1,0)</f>
        <v>0</v>
      </c>
      <c r="BK50" s="284"/>
      <c r="BL50" s="285" t="str">
        <f>IF(SUM(BK37:BL49)=4," ","err")</f>
        <v> </v>
      </c>
      <c r="BM50" s="286"/>
      <c r="BN50" s="285" t="str">
        <f>IF(SUM(BM37:BN49)=4," ","err")</f>
        <v> </v>
      </c>
      <c r="BO50" s="286"/>
      <c r="BP50" s="285" t="str">
        <f>IF(SUM(BO37:BP49)=4," ","err")</f>
        <v> </v>
      </c>
      <c r="BQ50" s="286"/>
      <c r="BR50" s="285" t="str">
        <f>IF(SUM(BQ37:BR49)=4," ","err")</f>
        <v> </v>
      </c>
      <c r="BS50" s="287">
        <f>IF((SUM(BK37:BK49)+SUM(BM37:BM49)+SUM(BO37:BO49)+SUM(BQ37:BQ49))&gt;8,1,0)</f>
        <v>0</v>
      </c>
      <c r="BT50" s="284"/>
      <c r="BU50" s="285" t="str">
        <f>IF(SUM(BT37:BU49)=4," ","err")</f>
        <v> </v>
      </c>
      <c r="BV50" s="286"/>
      <c r="BW50" s="285" t="str">
        <f>IF(SUM(BV37:BW49)=4," ","err")</f>
        <v> </v>
      </c>
      <c r="BX50" s="286"/>
      <c r="BY50" s="285" t="str">
        <f>IF(SUM(BX37:BY49)=4," ","err")</f>
        <v> </v>
      </c>
      <c r="BZ50" s="286"/>
      <c r="CA50" s="285" t="str">
        <f>IF(SUM(BZ37:CA49)=4," ","err")</f>
        <v> </v>
      </c>
      <c r="CB50" s="287">
        <f>IF((SUM(BT37:BT49)+SUM(BV37:BV49)+SUM(BX37:BX49)+SUM(BZ37:BZ49))&gt;8,1,0)</f>
        <v>0</v>
      </c>
      <c r="CC50" s="284"/>
      <c r="CD50" s="285" t="str">
        <f>IF(SUM(CC37:CD49)=4," ","err")</f>
        <v> </v>
      </c>
      <c r="CE50" s="286"/>
      <c r="CF50" s="285" t="str">
        <f>IF(SUM(CE37:CF49)=4," ","err")</f>
        <v> </v>
      </c>
      <c r="CG50" s="286"/>
      <c r="CH50" s="285" t="str">
        <f>IF(SUM(CG37:CH49)=4," ","err")</f>
        <v> </v>
      </c>
      <c r="CI50" s="286"/>
      <c r="CJ50" s="285" t="str">
        <f>IF(SUM(CI37:CJ49)=4," ","err")</f>
        <v> </v>
      </c>
      <c r="CK50" s="287">
        <f>IF((SUM(CC37:CC49)+SUM(CE37:CE49)+SUM(CG37:CG49)+SUM(CI37:CI49))&gt;8,1,0)</f>
        <v>0</v>
      </c>
      <c r="CL50" s="284"/>
      <c r="CM50" s="285" t="str">
        <f>IF(SUM(CL37:CM49)=4," ","err")</f>
        <v> </v>
      </c>
      <c r="CN50" s="286"/>
      <c r="CO50" s="285" t="str">
        <f>IF(SUM(CN37:CO49)=4," ","err")</f>
        <v> </v>
      </c>
      <c r="CP50" s="286"/>
      <c r="CQ50" s="285" t="str">
        <f>IF(SUM(CP37:CQ49)=4," ","err")</f>
        <v> </v>
      </c>
      <c r="CR50" s="286"/>
      <c r="CS50" s="285" t="str">
        <f>IF(SUM(CR37:CS49)=4," ","err")</f>
        <v> </v>
      </c>
      <c r="CT50" s="287">
        <f>IF((SUM(CL37:CL49)+SUM(CN37:CN49)+SUM(CP37:CP49)+SUM(CR37:CR49))&gt;8,1,0)</f>
        <v>0</v>
      </c>
      <c r="CU50" s="284"/>
      <c r="CV50" s="285" t="str">
        <f>IF(SUM(CU37:CV49)=4," ","err")</f>
        <v> </v>
      </c>
      <c r="CW50" s="286"/>
      <c r="CX50" s="285" t="str">
        <f>IF(SUM(CW37:CX49)=4," ","err")</f>
        <v> </v>
      </c>
      <c r="CY50" s="286"/>
      <c r="CZ50" s="285" t="str">
        <f>IF(SUM(CY37:CZ49)=4," ","err")</f>
        <v> </v>
      </c>
      <c r="DA50" s="286"/>
      <c r="DB50" s="285" t="str">
        <f>IF(SUM(DA37:DB49)=4," ","err")</f>
        <v> </v>
      </c>
      <c r="DC50" s="287">
        <f>IF((SUM(CU37:CU49)+SUM(CW37:CW49)+SUM(CY37:CY49)+SUM(DA37:DA49))&gt;8,1,0)</f>
        <v>0</v>
      </c>
      <c r="DD50" s="284"/>
      <c r="DE50" s="285" t="str">
        <f>IF(SUM(DD37:DE49)=4," ","err")</f>
        <v> </v>
      </c>
      <c r="DF50" s="286"/>
      <c r="DG50" s="285" t="str">
        <f>IF(SUM(DF37:DG49)=4," ","err")</f>
        <v> </v>
      </c>
      <c r="DH50" s="286"/>
      <c r="DI50" s="285" t="str">
        <f>IF(SUM(DH37:DI49)=4," ","err")</f>
        <v> </v>
      </c>
      <c r="DJ50" s="286"/>
      <c r="DK50" s="285" t="str">
        <f>IF(SUM(DJ37:DK49)=4," ","err")</f>
        <v> </v>
      </c>
      <c r="DL50" s="287">
        <f>IF((SUM(DD37:DD49)+SUM(DF37:DF49)+SUM(DH37:DH49)+SUM(DJ37:DJ49))&gt;8,1,0)</f>
        <v>0</v>
      </c>
      <c r="DM50" s="284"/>
      <c r="DN50" s="285" t="str">
        <f>IF(SUM(DM37:DN49)=4," ","err")</f>
        <v> </v>
      </c>
      <c r="DO50" s="286"/>
      <c r="DP50" s="285" t="str">
        <f>IF(SUM(DO37:DP49)=4," ","err")</f>
        <v> </v>
      </c>
      <c r="DQ50" s="286"/>
      <c r="DR50" s="285" t="str">
        <f>IF(SUM(DQ37:DR49)=4," ","err")</f>
        <v> </v>
      </c>
      <c r="DS50" s="286"/>
      <c r="DT50" s="285" t="str">
        <f>IF(SUM(DS37:DT49)=4," ","err")</f>
        <v> </v>
      </c>
      <c r="DU50" s="287">
        <f>IF((SUM(DM37:DM49)+SUM(DO37:DO49)+SUM(DQ37:DQ49)+SUM(DS37:DS49))&gt;8,1,0)</f>
        <v>0</v>
      </c>
      <c r="DV50" s="284"/>
      <c r="DW50" s="285" t="str">
        <f>IF(SUM(DV37:DW49)=4," ","err")</f>
        <v> </v>
      </c>
      <c r="DX50" s="286"/>
      <c r="DY50" s="285" t="str">
        <f>IF(SUM(DX37:DY49)=4," ","err")</f>
        <v> </v>
      </c>
      <c r="DZ50" s="286"/>
      <c r="EA50" s="285" t="str">
        <f>IF(SUM(DZ37:EA49)=4," ","err")</f>
        <v> </v>
      </c>
      <c r="EB50" s="286"/>
      <c r="EC50" s="285" t="str">
        <f>IF(SUM(EB37:EC49)=4," ","err")</f>
        <v> </v>
      </c>
      <c r="ED50" s="287">
        <f>IF((SUM(DV37:DV49)+SUM(DX37:DX49)+SUM(DZ37:DZ49)+SUM(EB37:EB49))&gt;8,1,0)</f>
        <v>1</v>
      </c>
      <c r="EE50" s="284"/>
      <c r="EF50" s="285" t="str">
        <f>IF(SUM(EE37:EF49)=4," ","err")</f>
        <v> </v>
      </c>
      <c r="EG50" s="286"/>
      <c r="EH50" s="285" t="str">
        <f>IF(SUM(EG37:EH49)=4," ","err")</f>
        <v> </v>
      </c>
      <c r="EI50" s="286"/>
      <c r="EJ50" s="285" t="str">
        <f>IF(SUM(EI37:EJ49)=4," ","err")</f>
        <v> </v>
      </c>
      <c r="EK50" s="286"/>
      <c r="EL50" s="285" t="str">
        <f>IF(SUM(EK37:EL49)=4," ","err")</f>
        <v> </v>
      </c>
      <c r="EM50" s="287">
        <f>IF((SUM(EE37:EE49)+SUM(EG37:EG49)+SUM(EI37:EI49)+SUM(EK37:EK49))&gt;8,1,0)</f>
        <v>0</v>
      </c>
      <c r="EN50" s="284"/>
      <c r="EO50" s="285" t="str">
        <f>IF(SUM(EN37:EO49)=4," ","err")</f>
        <v>err</v>
      </c>
      <c r="EP50" s="286"/>
      <c r="EQ50" s="285" t="str">
        <f>IF(SUM(EP37:EQ49)=4," ","err")</f>
        <v>err</v>
      </c>
      <c r="ER50" s="286"/>
      <c r="ES50" s="285" t="str">
        <f>IF(SUM(ER37:ES49)=4," ","err")</f>
        <v>err</v>
      </c>
      <c r="ET50" s="286"/>
      <c r="EU50" s="285" t="str">
        <f>IF(SUM(ET37:EU49)=4," ","err")</f>
        <v>err</v>
      </c>
      <c r="EV50" s="287">
        <f>IF((SUM(EN37:EN49)+SUM(EP37:EP49)+SUM(ER37:ER49)+SUM(ET37:ET49))&gt;8,1,0)</f>
        <v>0</v>
      </c>
      <c r="EW50" s="284"/>
      <c r="EX50" s="285" t="str">
        <f>IF(SUM(EW37:EX49)=4," ","err")</f>
        <v>err</v>
      </c>
      <c r="EY50" s="286"/>
      <c r="EZ50" s="285" t="str">
        <f>IF(SUM(EY37:EZ49)=4," ","err")</f>
        <v>err</v>
      </c>
      <c r="FA50" s="286"/>
      <c r="FB50" s="285" t="str">
        <f>IF(SUM(FA37:FB49)=4," ","err")</f>
        <v>err</v>
      </c>
      <c r="FC50" s="286"/>
      <c r="FD50" s="285" t="str">
        <f>IF(SUM(FC37:FD49)=4," ","err")</f>
        <v>err</v>
      </c>
      <c r="FE50" s="287">
        <f>IF((SUM(EW37:EW49)+SUM(EY37:EY49)+SUM(FA37:FA49)+SUM(FC37:FC49))&gt;8,1,0)</f>
        <v>0</v>
      </c>
      <c r="FF50" s="284"/>
      <c r="FG50" s="285" t="str">
        <f>IF(SUM(FF37:FG49)=4," ","err")</f>
        <v>err</v>
      </c>
      <c r="FH50" s="286"/>
      <c r="FI50" s="285" t="str">
        <f>IF(SUM(FH37:FI49)=4," ","err")</f>
        <v>err</v>
      </c>
      <c r="FJ50" s="286"/>
      <c r="FK50" s="285" t="str">
        <f>IF(SUM(FJ37:FK49)=4," ","err")</f>
        <v>err</v>
      </c>
      <c r="FL50" s="286"/>
      <c r="FM50" s="285" t="str">
        <f>IF(SUM(FL37:FM49)=4," ","err")</f>
        <v>err</v>
      </c>
      <c r="FN50" s="287">
        <f>IF((SUM(FF37:FF49)+SUM(FH37:FH49)+SUM(FJ37:FJ49)+SUM(FL37:FL49))&gt;8,1,0)</f>
        <v>0</v>
      </c>
      <c r="FO50" s="284"/>
      <c r="FP50" s="285" t="str">
        <f>IF(SUM(FO37:FP49)=4," ","err")</f>
        <v>err</v>
      </c>
      <c r="FQ50" s="286"/>
      <c r="FR50" s="285" t="str">
        <f>IF(SUM(FQ37:FR49)=4," ","err")</f>
        <v>err</v>
      </c>
      <c r="FS50" s="286"/>
      <c r="FT50" s="285" t="str">
        <f>IF(SUM(FS37:FT49)=4," ","err")</f>
        <v>err</v>
      </c>
      <c r="FU50" s="286"/>
      <c r="FV50" s="285" t="str">
        <f>IF(SUM(FU37:FV49)=4," ","err")</f>
        <v>err</v>
      </c>
      <c r="FW50" s="287">
        <f>IF((SUM(FO37:FO49)+SUM(FQ37:FQ49)+SUM(FS37:FS49)+SUM(FU37:FU49))&gt;8,1,0)</f>
        <v>0</v>
      </c>
    </row>
    <row r="51" ht="15">
      <c r="A51" s="228" t="s">
        <v>324</v>
      </c>
    </row>
    <row r="52" ht="15.75" thickBot="1"/>
    <row r="53" spans="1:179" ht="21" customHeight="1" thickBot="1">
      <c r="A53" s="328" t="s">
        <v>350</v>
      </c>
      <c r="B53" s="291"/>
      <c r="C53" s="292"/>
      <c r="D53" s="320"/>
      <c r="E53" s="293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5"/>
      <c r="R53" s="576"/>
      <c r="S53" s="577"/>
      <c r="T53" s="577"/>
      <c r="U53" s="577"/>
      <c r="V53" s="577"/>
      <c r="W53" s="577"/>
      <c r="X53" s="577"/>
      <c r="Y53" s="577"/>
      <c r="Z53" s="578"/>
      <c r="AA53" s="576"/>
      <c r="AB53" s="577"/>
      <c r="AC53" s="577"/>
      <c r="AD53" s="577"/>
      <c r="AE53" s="577"/>
      <c r="AF53" s="577"/>
      <c r="AG53" s="577"/>
      <c r="AH53" s="577"/>
      <c r="AI53" s="578"/>
      <c r="AJ53" s="576"/>
      <c r="AK53" s="577"/>
      <c r="AL53" s="577"/>
      <c r="AM53" s="577"/>
      <c r="AN53" s="577"/>
      <c r="AO53" s="577"/>
      <c r="AP53" s="577"/>
      <c r="AQ53" s="577"/>
      <c r="AR53" s="578"/>
      <c r="AS53" s="576"/>
      <c r="AT53" s="577"/>
      <c r="AU53" s="577"/>
      <c r="AV53" s="577"/>
      <c r="AW53" s="577"/>
      <c r="AX53" s="577"/>
      <c r="AY53" s="577"/>
      <c r="AZ53" s="577"/>
      <c r="BA53" s="578"/>
      <c r="BB53" s="576"/>
      <c r="BC53" s="577"/>
      <c r="BD53" s="577"/>
      <c r="BE53" s="577"/>
      <c r="BF53" s="577"/>
      <c r="BG53" s="577"/>
      <c r="BH53" s="577"/>
      <c r="BI53" s="577"/>
      <c r="BJ53" s="578"/>
      <c r="BK53" s="576"/>
      <c r="BL53" s="577"/>
      <c r="BM53" s="577"/>
      <c r="BN53" s="577"/>
      <c r="BO53" s="577"/>
      <c r="BP53" s="577"/>
      <c r="BQ53" s="577"/>
      <c r="BR53" s="577"/>
      <c r="BS53" s="578"/>
      <c r="BT53" s="576"/>
      <c r="BU53" s="577"/>
      <c r="BV53" s="577"/>
      <c r="BW53" s="577"/>
      <c r="BX53" s="577"/>
      <c r="BY53" s="577"/>
      <c r="BZ53" s="577"/>
      <c r="CA53" s="577"/>
      <c r="CB53" s="578"/>
      <c r="CC53" s="576"/>
      <c r="CD53" s="577"/>
      <c r="CE53" s="577"/>
      <c r="CF53" s="577"/>
      <c r="CG53" s="577"/>
      <c r="CH53" s="577"/>
      <c r="CI53" s="577"/>
      <c r="CJ53" s="577"/>
      <c r="CK53" s="578"/>
      <c r="CL53" s="576"/>
      <c r="CM53" s="577"/>
      <c r="CN53" s="577"/>
      <c r="CO53" s="577"/>
      <c r="CP53" s="577"/>
      <c r="CQ53" s="577"/>
      <c r="CR53" s="577"/>
      <c r="CS53" s="577"/>
      <c r="CT53" s="578"/>
      <c r="CU53" s="576"/>
      <c r="CV53" s="577"/>
      <c r="CW53" s="577"/>
      <c r="CX53" s="577"/>
      <c r="CY53" s="577"/>
      <c r="CZ53" s="577"/>
      <c r="DA53" s="577"/>
      <c r="DB53" s="577"/>
      <c r="DC53" s="578"/>
      <c r="DD53" s="576"/>
      <c r="DE53" s="577"/>
      <c r="DF53" s="577"/>
      <c r="DG53" s="577"/>
      <c r="DH53" s="577"/>
      <c r="DI53" s="577"/>
      <c r="DJ53" s="577"/>
      <c r="DK53" s="577"/>
      <c r="DL53" s="578"/>
      <c r="DM53" s="576"/>
      <c r="DN53" s="577"/>
      <c r="DO53" s="577"/>
      <c r="DP53" s="577"/>
      <c r="DQ53" s="577"/>
      <c r="DR53" s="577"/>
      <c r="DS53" s="577"/>
      <c r="DT53" s="577"/>
      <c r="DU53" s="578"/>
      <c r="DV53" s="576"/>
      <c r="DW53" s="577"/>
      <c r="DX53" s="577"/>
      <c r="DY53" s="577"/>
      <c r="DZ53" s="577"/>
      <c r="EA53" s="577"/>
      <c r="EB53" s="577"/>
      <c r="EC53" s="577"/>
      <c r="ED53" s="578"/>
      <c r="EE53" s="576"/>
      <c r="EF53" s="577"/>
      <c r="EG53" s="577"/>
      <c r="EH53" s="577"/>
      <c r="EI53" s="577"/>
      <c r="EJ53" s="577"/>
      <c r="EK53" s="577"/>
      <c r="EL53" s="577"/>
      <c r="EM53" s="578"/>
      <c r="EN53" s="576"/>
      <c r="EO53" s="577"/>
      <c r="EP53" s="577"/>
      <c r="EQ53" s="577"/>
      <c r="ER53" s="577"/>
      <c r="ES53" s="577"/>
      <c r="ET53" s="577"/>
      <c r="EU53" s="577"/>
      <c r="EV53" s="578"/>
      <c r="EW53" s="576"/>
      <c r="EX53" s="577"/>
      <c r="EY53" s="577"/>
      <c r="EZ53" s="577"/>
      <c r="FA53" s="577"/>
      <c r="FB53" s="577"/>
      <c r="FC53" s="577"/>
      <c r="FD53" s="577"/>
      <c r="FE53" s="578"/>
      <c r="FF53" s="576"/>
      <c r="FG53" s="577"/>
      <c r="FH53" s="577"/>
      <c r="FI53" s="577"/>
      <c r="FJ53" s="577"/>
      <c r="FK53" s="577"/>
      <c r="FL53" s="577"/>
      <c r="FM53" s="577"/>
      <c r="FN53" s="578"/>
      <c r="FO53" s="576"/>
      <c r="FP53" s="577"/>
      <c r="FQ53" s="577"/>
      <c r="FR53" s="577"/>
      <c r="FS53" s="577"/>
      <c r="FT53" s="577"/>
      <c r="FU53" s="577"/>
      <c r="FV53" s="577"/>
      <c r="FW53" s="578"/>
    </row>
    <row r="54" spans="1:179" ht="15.75">
      <c r="A54" s="256" t="s">
        <v>218</v>
      </c>
      <c r="B54" s="314">
        <f>14*1.5</f>
        <v>21</v>
      </c>
      <c r="C54" s="244">
        <f aca="true" t="shared" si="28" ref="C54:C62">+N54+O54</f>
        <v>36</v>
      </c>
      <c r="D54" s="311">
        <v>0</v>
      </c>
      <c r="E54" s="317" t="str">
        <f aca="true" t="shared" si="29" ref="E54:E59">+IF(D54&lt;=0,"QUALIFIED","INELIGIBLE")</f>
        <v>QUALIFIED</v>
      </c>
      <c r="F54" s="252">
        <f>+R54+AA54+AJ54+AS54+BB54+BK54+BT54+CC54+CL54+CU54+DD54+DM54+DV54+EE54+EN54+EW54+FF54+FO54</f>
        <v>4</v>
      </c>
      <c r="G54" s="252">
        <f aca="true" t="shared" si="30" ref="G54:M66">+S54+AB54+AK54+AT54+BC54+BL54+BU54+CD54+CM54+CV54+DE54+DN54+DW54+EF54+EO54+EX54+FG54+FP54</f>
        <v>2</v>
      </c>
      <c r="H54" s="252">
        <f t="shared" si="30"/>
        <v>8</v>
      </c>
      <c r="I54" s="252">
        <f t="shared" si="30"/>
        <v>4</v>
      </c>
      <c r="J54" s="252">
        <f t="shared" si="30"/>
        <v>2</v>
      </c>
      <c r="K54" s="252">
        <f t="shared" si="30"/>
        <v>4</v>
      </c>
      <c r="L54" s="252">
        <f t="shared" si="30"/>
        <v>6</v>
      </c>
      <c r="M54" s="258">
        <f t="shared" si="30"/>
        <v>6</v>
      </c>
      <c r="N54" s="251">
        <f>+F54+H54+J54+L54</f>
        <v>20</v>
      </c>
      <c r="O54" s="252">
        <f>+G54+I54+K54+M54</f>
        <v>16</v>
      </c>
      <c r="P54" s="261">
        <f>+Z54+AI54+AR54+BA54+BJ54+BS54+CB54+CK54+CT54+DC54+DL54+DU54+ED54+EM54+EV54+FE54+FN54+FW54</f>
        <v>18</v>
      </c>
      <c r="Q54" s="298">
        <f>+SUM(N54*2+P54)/(N54+O54)</f>
        <v>1.6111111111111112</v>
      </c>
      <c r="R54" s="274"/>
      <c r="S54" s="248"/>
      <c r="T54" s="274"/>
      <c r="U54" s="248"/>
      <c r="V54" s="274"/>
      <c r="W54" s="248"/>
      <c r="X54" s="274"/>
      <c r="Y54" s="275"/>
      <c r="Z54" s="281"/>
      <c r="AA54" s="273">
        <v>0</v>
      </c>
      <c r="AB54" s="248">
        <v>0</v>
      </c>
      <c r="AC54" s="274">
        <v>1</v>
      </c>
      <c r="AD54" s="248">
        <v>0</v>
      </c>
      <c r="AE54" s="274">
        <v>0</v>
      </c>
      <c r="AF54" s="248">
        <v>0</v>
      </c>
      <c r="AG54" s="274">
        <v>0</v>
      </c>
      <c r="AH54" s="275">
        <v>1</v>
      </c>
      <c r="AI54" s="281">
        <v>1</v>
      </c>
      <c r="AJ54" s="273">
        <v>1</v>
      </c>
      <c r="AK54" s="248">
        <v>0</v>
      </c>
      <c r="AL54" s="274">
        <v>1</v>
      </c>
      <c r="AM54" s="248">
        <v>0</v>
      </c>
      <c r="AN54" s="274">
        <v>0</v>
      </c>
      <c r="AO54" s="248">
        <v>1</v>
      </c>
      <c r="AP54" s="274">
        <v>0</v>
      </c>
      <c r="AQ54" s="275">
        <v>1</v>
      </c>
      <c r="AR54" s="281">
        <v>3</v>
      </c>
      <c r="AS54" s="273">
        <v>0</v>
      </c>
      <c r="AT54" s="248">
        <v>0</v>
      </c>
      <c r="AU54" s="274">
        <v>0</v>
      </c>
      <c r="AV54" s="248">
        <v>1</v>
      </c>
      <c r="AW54" s="274">
        <v>0</v>
      </c>
      <c r="AX54" s="248">
        <v>0</v>
      </c>
      <c r="AY54" s="274">
        <v>1</v>
      </c>
      <c r="AZ54" s="275">
        <v>0</v>
      </c>
      <c r="BA54" s="281">
        <v>1</v>
      </c>
      <c r="BB54" s="273">
        <v>0</v>
      </c>
      <c r="BC54" s="248">
        <v>0</v>
      </c>
      <c r="BD54" s="274">
        <v>1</v>
      </c>
      <c r="BE54" s="248">
        <v>0</v>
      </c>
      <c r="BF54" s="274">
        <v>0</v>
      </c>
      <c r="BG54" s="248">
        <v>1</v>
      </c>
      <c r="BH54" s="274">
        <v>1</v>
      </c>
      <c r="BI54" s="275">
        <v>0</v>
      </c>
      <c r="BJ54" s="281">
        <v>1</v>
      </c>
      <c r="BK54" s="273">
        <v>1</v>
      </c>
      <c r="BL54" s="248">
        <v>0</v>
      </c>
      <c r="BM54" s="274">
        <v>0</v>
      </c>
      <c r="BN54" s="248">
        <v>1</v>
      </c>
      <c r="BO54" s="274">
        <v>0</v>
      </c>
      <c r="BP54" s="248">
        <v>0</v>
      </c>
      <c r="BQ54" s="274">
        <v>1</v>
      </c>
      <c r="BR54" s="275">
        <v>0</v>
      </c>
      <c r="BS54" s="281">
        <v>1</v>
      </c>
      <c r="BT54" s="273">
        <v>1</v>
      </c>
      <c r="BU54" s="248">
        <v>0</v>
      </c>
      <c r="BV54" s="274">
        <v>1</v>
      </c>
      <c r="BW54" s="248">
        <v>0</v>
      </c>
      <c r="BX54" s="274">
        <v>0</v>
      </c>
      <c r="BY54" s="248">
        <v>0</v>
      </c>
      <c r="BZ54" s="274">
        <v>0</v>
      </c>
      <c r="CA54" s="275">
        <v>1</v>
      </c>
      <c r="CB54" s="281">
        <v>4</v>
      </c>
      <c r="CC54" s="273"/>
      <c r="CD54" s="248"/>
      <c r="CE54" s="274"/>
      <c r="CF54" s="248"/>
      <c r="CG54" s="274"/>
      <c r="CH54" s="248"/>
      <c r="CI54" s="274"/>
      <c r="CJ54" s="275"/>
      <c r="CK54" s="281"/>
      <c r="CL54" s="273">
        <v>0</v>
      </c>
      <c r="CM54" s="248">
        <v>0</v>
      </c>
      <c r="CN54" s="274">
        <v>1</v>
      </c>
      <c r="CO54" s="248">
        <v>0</v>
      </c>
      <c r="CP54" s="274">
        <v>1</v>
      </c>
      <c r="CQ54" s="248">
        <v>0</v>
      </c>
      <c r="CR54" s="274">
        <v>0</v>
      </c>
      <c r="CS54" s="275">
        <v>1</v>
      </c>
      <c r="CT54" s="281">
        <v>0</v>
      </c>
      <c r="CU54" s="273">
        <v>0</v>
      </c>
      <c r="CV54" s="248">
        <v>1</v>
      </c>
      <c r="CW54" s="274">
        <v>1</v>
      </c>
      <c r="CX54" s="248">
        <v>0</v>
      </c>
      <c r="CY54" s="274">
        <v>0</v>
      </c>
      <c r="CZ54" s="248">
        <v>1</v>
      </c>
      <c r="DA54" s="274">
        <v>0</v>
      </c>
      <c r="DB54" s="275">
        <v>1</v>
      </c>
      <c r="DC54" s="281">
        <v>3</v>
      </c>
      <c r="DD54" s="273">
        <v>0</v>
      </c>
      <c r="DE54" s="248">
        <v>0</v>
      </c>
      <c r="DF54" s="274">
        <v>1</v>
      </c>
      <c r="DG54" s="248">
        <v>0</v>
      </c>
      <c r="DH54" s="274">
        <v>0</v>
      </c>
      <c r="DI54" s="248">
        <v>0</v>
      </c>
      <c r="DJ54" s="274">
        <v>0</v>
      </c>
      <c r="DK54" s="275">
        <v>1</v>
      </c>
      <c r="DL54" s="281">
        <v>0</v>
      </c>
      <c r="DM54" s="273">
        <v>0</v>
      </c>
      <c r="DN54" s="248">
        <v>0</v>
      </c>
      <c r="DO54" s="274">
        <v>0</v>
      </c>
      <c r="DP54" s="248">
        <v>1</v>
      </c>
      <c r="DQ54" s="274">
        <v>0</v>
      </c>
      <c r="DR54" s="248">
        <v>1</v>
      </c>
      <c r="DS54" s="274">
        <v>1</v>
      </c>
      <c r="DT54" s="275">
        <v>0</v>
      </c>
      <c r="DU54" s="281">
        <v>0</v>
      </c>
      <c r="DV54" s="273">
        <v>0</v>
      </c>
      <c r="DW54" s="248">
        <v>1</v>
      </c>
      <c r="DX54" s="274">
        <v>1</v>
      </c>
      <c r="DY54" s="248">
        <v>0</v>
      </c>
      <c r="DZ54" s="274">
        <v>1</v>
      </c>
      <c r="EA54" s="248">
        <v>0</v>
      </c>
      <c r="EB54" s="274">
        <v>1</v>
      </c>
      <c r="EC54" s="275">
        <v>0</v>
      </c>
      <c r="ED54" s="281">
        <v>4</v>
      </c>
      <c r="EE54" s="273">
        <v>1</v>
      </c>
      <c r="EF54" s="248">
        <v>0</v>
      </c>
      <c r="EG54" s="274">
        <v>0</v>
      </c>
      <c r="EH54" s="248">
        <v>1</v>
      </c>
      <c r="EI54" s="274">
        <v>0</v>
      </c>
      <c r="EJ54" s="248">
        <v>0</v>
      </c>
      <c r="EK54" s="274">
        <v>1</v>
      </c>
      <c r="EL54" s="275">
        <v>0</v>
      </c>
      <c r="EM54" s="281">
        <v>0</v>
      </c>
      <c r="EN54" s="273"/>
      <c r="EO54" s="248"/>
      <c r="EP54" s="274"/>
      <c r="EQ54" s="248"/>
      <c r="ER54" s="274"/>
      <c r="ES54" s="248"/>
      <c r="ET54" s="274"/>
      <c r="EU54" s="275"/>
      <c r="EV54" s="281"/>
      <c r="EW54" s="273"/>
      <c r="EX54" s="248"/>
      <c r="EY54" s="274"/>
      <c r="EZ54" s="248"/>
      <c r="FA54" s="274"/>
      <c r="FB54" s="248"/>
      <c r="FC54" s="274"/>
      <c r="FD54" s="275"/>
      <c r="FE54" s="281"/>
      <c r="FF54" s="273"/>
      <c r="FG54" s="248"/>
      <c r="FH54" s="274"/>
      <c r="FI54" s="248"/>
      <c r="FJ54" s="274"/>
      <c r="FK54" s="248"/>
      <c r="FL54" s="274"/>
      <c r="FM54" s="275"/>
      <c r="FN54" s="281"/>
      <c r="FO54" s="273"/>
      <c r="FP54" s="248"/>
      <c r="FQ54" s="274"/>
      <c r="FR54" s="248"/>
      <c r="FS54" s="274"/>
      <c r="FT54" s="248"/>
      <c r="FU54" s="274"/>
      <c r="FV54" s="275"/>
      <c r="FW54" s="281"/>
    </row>
    <row r="55" spans="1:179" ht="15.75">
      <c r="A55" s="245" t="s">
        <v>315</v>
      </c>
      <c r="B55" s="315">
        <f>14*1.5</f>
        <v>21</v>
      </c>
      <c r="C55" s="242">
        <f t="shared" si="28"/>
        <v>41</v>
      </c>
      <c r="D55" s="312">
        <v>0</v>
      </c>
      <c r="E55" s="318" t="str">
        <f t="shared" si="29"/>
        <v>QUALIFIED</v>
      </c>
      <c r="F55" s="250">
        <f aca="true" t="shared" si="31" ref="F55:F66">+R55+AA55+AJ55+AS55+BB55+BK55+BT55+CC55+CL55+CU55+DD55+DM55+DV55+EE55+EN55+EW55+FF55+FO55</f>
        <v>3</v>
      </c>
      <c r="G55" s="250">
        <f t="shared" si="30"/>
        <v>5</v>
      </c>
      <c r="H55" s="250">
        <f t="shared" si="30"/>
        <v>8</v>
      </c>
      <c r="I55" s="250">
        <f t="shared" si="30"/>
        <v>3</v>
      </c>
      <c r="J55" s="250">
        <f t="shared" si="30"/>
        <v>6</v>
      </c>
      <c r="K55" s="250">
        <f t="shared" si="30"/>
        <v>5</v>
      </c>
      <c r="L55" s="250">
        <f t="shared" si="30"/>
        <v>2</v>
      </c>
      <c r="M55" s="259">
        <f t="shared" si="30"/>
        <v>9</v>
      </c>
      <c r="N55" s="253">
        <f aca="true" t="shared" si="32" ref="N55:O64">+F55+H55+J55+L55</f>
        <v>19</v>
      </c>
      <c r="O55" s="250">
        <f t="shared" si="32"/>
        <v>22</v>
      </c>
      <c r="P55" s="262">
        <f aca="true" t="shared" si="33" ref="P55:P62">+Z55+AI55+AR55+BA55+BJ55+BS55+CB55+CK55+CT55+DC55+DL55+DU55+ED55+EM55+EV55+FE55+FN55+FW55</f>
        <v>24</v>
      </c>
      <c r="Q55" s="299">
        <f aca="true" t="shared" si="34" ref="Q55:Q62">+SUM(N55*2+P55)/(N55+O55)</f>
        <v>1.5121951219512195</v>
      </c>
      <c r="R55" s="267">
        <v>1</v>
      </c>
      <c r="S55" s="243">
        <v>0</v>
      </c>
      <c r="T55" s="267">
        <v>1</v>
      </c>
      <c r="U55" s="243">
        <v>0</v>
      </c>
      <c r="V55" s="267">
        <v>1</v>
      </c>
      <c r="W55" s="243">
        <v>0</v>
      </c>
      <c r="X55" s="267">
        <v>0</v>
      </c>
      <c r="Y55" s="277">
        <v>1</v>
      </c>
      <c r="Z55" s="282">
        <v>1</v>
      </c>
      <c r="AA55" s="276">
        <v>0</v>
      </c>
      <c r="AB55" s="243">
        <v>1</v>
      </c>
      <c r="AC55" s="267">
        <v>1</v>
      </c>
      <c r="AD55" s="243">
        <v>0</v>
      </c>
      <c r="AE55" s="267">
        <v>1</v>
      </c>
      <c r="AF55" s="243">
        <v>0</v>
      </c>
      <c r="AG55" s="267">
        <v>0</v>
      </c>
      <c r="AH55" s="277">
        <v>1</v>
      </c>
      <c r="AI55" s="282">
        <v>1</v>
      </c>
      <c r="AJ55" s="276">
        <v>0</v>
      </c>
      <c r="AK55" s="243">
        <v>1</v>
      </c>
      <c r="AL55" s="267">
        <v>1</v>
      </c>
      <c r="AM55" s="243">
        <v>0</v>
      </c>
      <c r="AN55" s="267">
        <v>1</v>
      </c>
      <c r="AO55" s="243">
        <v>0</v>
      </c>
      <c r="AP55" s="267">
        <v>0</v>
      </c>
      <c r="AQ55" s="277">
        <v>1</v>
      </c>
      <c r="AR55" s="282">
        <v>3</v>
      </c>
      <c r="AS55" s="276">
        <v>0</v>
      </c>
      <c r="AT55" s="243">
        <v>1</v>
      </c>
      <c r="AU55" s="267">
        <v>0</v>
      </c>
      <c r="AV55" s="243">
        <v>0</v>
      </c>
      <c r="AW55" s="267">
        <v>1</v>
      </c>
      <c r="AX55" s="243">
        <v>0</v>
      </c>
      <c r="AY55" s="267">
        <v>0</v>
      </c>
      <c r="AZ55" s="277">
        <v>1</v>
      </c>
      <c r="BA55" s="282">
        <v>0</v>
      </c>
      <c r="BB55" s="276">
        <v>1</v>
      </c>
      <c r="BC55" s="243">
        <v>0</v>
      </c>
      <c r="BD55" s="267">
        <v>1</v>
      </c>
      <c r="BE55" s="243">
        <v>0</v>
      </c>
      <c r="BF55" s="267">
        <v>0</v>
      </c>
      <c r="BG55" s="243">
        <v>1</v>
      </c>
      <c r="BH55" s="267">
        <v>1</v>
      </c>
      <c r="BI55" s="277">
        <v>0</v>
      </c>
      <c r="BJ55" s="282">
        <v>5</v>
      </c>
      <c r="BK55" s="276">
        <v>0</v>
      </c>
      <c r="BL55" s="243">
        <v>0</v>
      </c>
      <c r="BM55" s="267">
        <v>0</v>
      </c>
      <c r="BN55" s="243">
        <v>1</v>
      </c>
      <c r="BO55" s="267">
        <v>0</v>
      </c>
      <c r="BP55" s="243">
        <v>1</v>
      </c>
      <c r="BQ55" s="267">
        <v>1</v>
      </c>
      <c r="BR55" s="277">
        <v>0</v>
      </c>
      <c r="BS55" s="282">
        <v>0</v>
      </c>
      <c r="BT55" s="276">
        <v>0</v>
      </c>
      <c r="BU55" s="243">
        <v>0</v>
      </c>
      <c r="BV55" s="267">
        <v>1</v>
      </c>
      <c r="BW55" s="243">
        <v>0</v>
      </c>
      <c r="BX55" s="267">
        <v>0</v>
      </c>
      <c r="BY55" s="243">
        <v>1</v>
      </c>
      <c r="BZ55" s="267">
        <v>0</v>
      </c>
      <c r="CA55" s="277">
        <v>1</v>
      </c>
      <c r="CB55" s="282">
        <v>7</v>
      </c>
      <c r="CC55" s="276">
        <v>0</v>
      </c>
      <c r="CD55" s="243">
        <v>1</v>
      </c>
      <c r="CE55" s="267">
        <v>0</v>
      </c>
      <c r="CF55" s="243">
        <v>1</v>
      </c>
      <c r="CG55" s="267">
        <v>1</v>
      </c>
      <c r="CH55" s="243">
        <v>0</v>
      </c>
      <c r="CI55" s="267">
        <v>0</v>
      </c>
      <c r="CJ55" s="277">
        <v>1</v>
      </c>
      <c r="CK55" s="282">
        <v>0</v>
      </c>
      <c r="CL55" s="276"/>
      <c r="CM55" s="243"/>
      <c r="CN55" s="267"/>
      <c r="CO55" s="243"/>
      <c r="CP55" s="267"/>
      <c r="CQ55" s="243"/>
      <c r="CR55" s="267"/>
      <c r="CS55" s="277"/>
      <c r="CT55" s="282"/>
      <c r="CU55" s="276"/>
      <c r="CV55" s="243"/>
      <c r="CW55" s="267"/>
      <c r="CX55" s="243"/>
      <c r="CY55" s="267"/>
      <c r="CZ55" s="243"/>
      <c r="DA55" s="267"/>
      <c r="DB55" s="277"/>
      <c r="DC55" s="282"/>
      <c r="DD55" s="276">
        <v>0</v>
      </c>
      <c r="DE55" s="243">
        <v>1</v>
      </c>
      <c r="DF55" s="267">
        <v>1</v>
      </c>
      <c r="DG55" s="243">
        <v>0</v>
      </c>
      <c r="DH55" s="267">
        <v>0</v>
      </c>
      <c r="DI55" s="243">
        <v>0</v>
      </c>
      <c r="DJ55" s="267">
        <v>0</v>
      </c>
      <c r="DK55" s="277">
        <v>1</v>
      </c>
      <c r="DL55" s="282">
        <v>0</v>
      </c>
      <c r="DM55" s="276">
        <v>1</v>
      </c>
      <c r="DN55" s="243">
        <v>0</v>
      </c>
      <c r="DO55" s="267">
        <v>1</v>
      </c>
      <c r="DP55" s="243">
        <v>0</v>
      </c>
      <c r="DQ55" s="267">
        <v>0</v>
      </c>
      <c r="DR55" s="243">
        <v>1</v>
      </c>
      <c r="DS55" s="267">
        <v>0</v>
      </c>
      <c r="DT55" s="277">
        <v>0</v>
      </c>
      <c r="DU55" s="282">
        <v>3</v>
      </c>
      <c r="DV55" s="276">
        <v>0</v>
      </c>
      <c r="DW55" s="243">
        <v>0</v>
      </c>
      <c r="DX55" s="267">
        <v>0</v>
      </c>
      <c r="DY55" s="243">
        <v>1</v>
      </c>
      <c r="DZ55" s="267">
        <v>1</v>
      </c>
      <c r="EA55" s="243">
        <v>0</v>
      </c>
      <c r="EB55" s="267">
        <v>0</v>
      </c>
      <c r="EC55" s="277">
        <v>1</v>
      </c>
      <c r="ED55" s="282">
        <v>2</v>
      </c>
      <c r="EE55" s="276">
        <v>0</v>
      </c>
      <c r="EF55" s="243">
        <v>0</v>
      </c>
      <c r="EG55" s="267">
        <v>1</v>
      </c>
      <c r="EH55" s="243">
        <v>0</v>
      </c>
      <c r="EI55" s="267">
        <v>0</v>
      </c>
      <c r="EJ55" s="243">
        <v>1</v>
      </c>
      <c r="EK55" s="267">
        <v>0</v>
      </c>
      <c r="EL55" s="277">
        <v>1</v>
      </c>
      <c r="EM55" s="282">
        <v>2</v>
      </c>
      <c r="EN55" s="276"/>
      <c r="EO55" s="243"/>
      <c r="EP55" s="267"/>
      <c r="EQ55" s="243"/>
      <c r="ER55" s="267"/>
      <c r="ES55" s="243"/>
      <c r="ET55" s="267"/>
      <c r="EU55" s="277"/>
      <c r="EV55" s="282"/>
      <c r="EW55" s="276"/>
      <c r="EX55" s="243"/>
      <c r="EY55" s="267"/>
      <c r="EZ55" s="243"/>
      <c r="FA55" s="267"/>
      <c r="FB55" s="243"/>
      <c r="FC55" s="267"/>
      <c r="FD55" s="277"/>
      <c r="FE55" s="282"/>
      <c r="FF55" s="276"/>
      <c r="FG55" s="243"/>
      <c r="FH55" s="267"/>
      <c r="FI55" s="243"/>
      <c r="FJ55" s="267"/>
      <c r="FK55" s="243"/>
      <c r="FL55" s="267"/>
      <c r="FM55" s="277"/>
      <c r="FN55" s="282"/>
      <c r="FO55" s="276"/>
      <c r="FP55" s="243"/>
      <c r="FQ55" s="267"/>
      <c r="FR55" s="243"/>
      <c r="FS55" s="267"/>
      <c r="FT55" s="243"/>
      <c r="FU55" s="267"/>
      <c r="FV55" s="277"/>
      <c r="FW55" s="282"/>
    </row>
    <row r="56" spans="1:179" ht="15.75">
      <c r="A56" s="245" t="s">
        <v>316</v>
      </c>
      <c r="B56" s="315">
        <f>14*1.5</f>
        <v>21</v>
      </c>
      <c r="C56" s="242">
        <f t="shared" si="28"/>
        <v>47</v>
      </c>
      <c r="D56" s="312">
        <v>0</v>
      </c>
      <c r="E56" s="318" t="str">
        <f t="shared" si="29"/>
        <v>QUALIFIED</v>
      </c>
      <c r="F56" s="250">
        <f t="shared" si="31"/>
        <v>7</v>
      </c>
      <c r="G56" s="250">
        <f t="shared" si="30"/>
        <v>2</v>
      </c>
      <c r="H56" s="250">
        <f t="shared" si="30"/>
        <v>13</v>
      </c>
      <c r="I56" s="250">
        <f t="shared" si="30"/>
        <v>0</v>
      </c>
      <c r="J56" s="250">
        <f t="shared" si="30"/>
        <v>8</v>
      </c>
      <c r="K56" s="250">
        <f t="shared" si="30"/>
        <v>4</v>
      </c>
      <c r="L56" s="250">
        <f t="shared" si="30"/>
        <v>13</v>
      </c>
      <c r="M56" s="259">
        <f t="shared" si="30"/>
        <v>0</v>
      </c>
      <c r="N56" s="253">
        <f t="shared" si="32"/>
        <v>41</v>
      </c>
      <c r="O56" s="250">
        <f t="shared" si="32"/>
        <v>6</v>
      </c>
      <c r="P56" s="262">
        <f t="shared" si="33"/>
        <v>73</v>
      </c>
      <c r="Q56" s="299">
        <f t="shared" si="34"/>
        <v>3.297872340425532</v>
      </c>
      <c r="R56" s="267">
        <v>0</v>
      </c>
      <c r="S56" s="243">
        <v>1</v>
      </c>
      <c r="T56" s="267">
        <v>1</v>
      </c>
      <c r="U56" s="243">
        <v>0</v>
      </c>
      <c r="V56" s="267">
        <v>1</v>
      </c>
      <c r="W56" s="243">
        <v>0</v>
      </c>
      <c r="X56" s="267">
        <v>1</v>
      </c>
      <c r="Y56" s="277">
        <v>0</v>
      </c>
      <c r="Z56" s="282">
        <v>5</v>
      </c>
      <c r="AA56" s="276">
        <v>1</v>
      </c>
      <c r="AB56" s="243">
        <v>0</v>
      </c>
      <c r="AC56" s="267">
        <v>1</v>
      </c>
      <c r="AD56" s="243">
        <v>0</v>
      </c>
      <c r="AE56" s="267">
        <v>1</v>
      </c>
      <c r="AF56" s="243">
        <v>0</v>
      </c>
      <c r="AG56" s="267">
        <v>1</v>
      </c>
      <c r="AH56" s="277">
        <v>0</v>
      </c>
      <c r="AI56" s="282">
        <v>10</v>
      </c>
      <c r="AJ56" s="276"/>
      <c r="AK56" s="243"/>
      <c r="AL56" s="267"/>
      <c r="AM56" s="243"/>
      <c r="AN56" s="267"/>
      <c r="AO56" s="243"/>
      <c r="AP56" s="267"/>
      <c r="AQ56" s="277"/>
      <c r="AR56" s="282"/>
      <c r="AS56" s="276">
        <v>1</v>
      </c>
      <c r="AT56" s="243">
        <v>0</v>
      </c>
      <c r="AU56" s="267">
        <v>1</v>
      </c>
      <c r="AV56" s="243">
        <v>0</v>
      </c>
      <c r="AW56" s="267">
        <v>1</v>
      </c>
      <c r="AX56" s="243">
        <v>0</v>
      </c>
      <c r="AY56" s="267">
        <v>1</v>
      </c>
      <c r="AZ56" s="277">
        <v>0</v>
      </c>
      <c r="BA56" s="282">
        <v>4</v>
      </c>
      <c r="BB56" s="276">
        <v>1</v>
      </c>
      <c r="BC56" s="243">
        <v>0</v>
      </c>
      <c r="BD56" s="267">
        <v>1</v>
      </c>
      <c r="BE56" s="243">
        <v>0</v>
      </c>
      <c r="BF56" s="267">
        <v>0</v>
      </c>
      <c r="BG56" s="243">
        <v>1</v>
      </c>
      <c r="BH56" s="267">
        <v>1</v>
      </c>
      <c r="BI56" s="277">
        <v>0</v>
      </c>
      <c r="BJ56" s="282">
        <v>5</v>
      </c>
      <c r="BK56" s="276">
        <v>0</v>
      </c>
      <c r="BL56" s="243">
        <v>0</v>
      </c>
      <c r="BM56" s="267">
        <v>1</v>
      </c>
      <c r="BN56" s="243">
        <v>0</v>
      </c>
      <c r="BO56" s="267">
        <v>1</v>
      </c>
      <c r="BP56" s="243">
        <v>0</v>
      </c>
      <c r="BQ56" s="267">
        <v>1</v>
      </c>
      <c r="BR56" s="277">
        <v>0</v>
      </c>
      <c r="BS56" s="282">
        <v>2</v>
      </c>
      <c r="BT56" s="276">
        <v>1</v>
      </c>
      <c r="BU56" s="243">
        <v>0</v>
      </c>
      <c r="BV56" s="267">
        <v>1</v>
      </c>
      <c r="BW56" s="243">
        <v>0</v>
      </c>
      <c r="BX56" s="267">
        <v>0</v>
      </c>
      <c r="BY56" s="243">
        <v>1</v>
      </c>
      <c r="BZ56" s="267">
        <v>1</v>
      </c>
      <c r="CA56" s="277">
        <v>0</v>
      </c>
      <c r="CB56" s="282">
        <v>10</v>
      </c>
      <c r="CC56" s="276">
        <v>1</v>
      </c>
      <c r="CD56" s="243">
        <v>0</v>
      </c>
      <c r="CE56" s="267">
        <v>1</v>
      </c>
      <c r="CF56" s="243">
        <v>0</v>
      </c>
      <c r="CG56" s="267">
        <v>1</v>
      </c>
      <c r="CH56" s="243">
        <v>0</v>
      </c>
      <c r="CI56" s="267">
        <v>1</v>
      </c>
      <c r="CJ56" s="277">
        <v>0</v>
      </c>
      <c r="CK56" s="282">
        <v>10</v>
      </c>
      <c r="CL56" s="276">
        <v>1</v>
      </c>
      <c r="CM56" s="243">
        <v>0</v>
      </c>
      <c r="CN56" s="267">
        <v>1</v>
      </c>
      <c r="CO56" s="243">
        <v>0</v>
      </c>
      <c r="CP56" s="267">
        <v>1</v>
      </c>
      <c r="CQ56" s="243">
        <v>0</v>
      </c>
      <c r="CR56" s="267">
        <v>1</v>
      </c>
      <c r="CS56" s="277">
        <v>0</v>
      </c>
      <c r="CT56" s="282">
        <v>7</v>
      </c>
      <c r="CU56" s="276">
        <v>0</v>
      </c>
      <c r="CV56" s="243">
        <v>0</v>
      </c>
      <c r="CW56" s="267">
        <v>1</v>
      </c>
      <c r="CX56" s="243">
        <v>0</v>
      </c>
      <c r="CY56" s="267">
        <v>1</v>
      </c>
      <c r="CZ56" s="243">
        <v>0</v>
      </c>
      <c r="DA56" s="267">
        <v>1</v>
      </c>
      <c r="DB56" s="277">
        <v>0</v>
      </c>
      <c r="DC56" s="282">
        <v>2</v>
      </c>
      <c r="DD56" s="276">
        <v>0</v>
      </c>
      <c r="DE56" s="243">
        <v>0</v>
      </c>
      <c r="DF56" s="267">
        <v>1</v>
      </c>
      <c r="DG56" s="243">
        <v>0</v>
      </c>
      <c r="DH56" s="267">
        <v>1</v>
      </c>
      <c r="DI56" s="243">
        <v>0</v>
      </c>
      <c r="DJ56" s="267">
        <v>1</v>
      </c>
      <c r="DK56" s="277">
        <v>0</v>
      </c>
      <c r="DL56" s="282">
        <v>4</v>
      </c>
      <c r="DM56" s="276">
        <v>0</v>
      </c>
      <c r="DN56" s="243">
        <v>1</v>
      </c>
      <c r="DO56" s="267">
        <v>1</v>
      </c>
      <c r="DP56" s="243">
        <v>0</v>
      </c>
      <c r="DQ56" s="267">
        <v>0</v>
      </c>
      <c r="DR56" s="243">
        <v>1</v>
      </c>
      <c r="DS56" s="267">
        <v>1</v>
      </c>
      <c r="DT56" s="277">
        <v>0</v>
      </c>
      <c r="DU56" s="282">
        <v>4</v>
      </c>
      <c r="DV56" s="276">
        <v>1</v>
      </c>
      <c r="DW56" s="243">
        <v>0</v>
      </c>
      <c r="DX56" s="267">
        <v>1</v>
      </c>
      <c r="DY56" s="243">
        <v>0</v>
      </c>
      <c r="DZ56" s="267">
        <v>0</v>
      </c>
      <c r="EA56" s="243">
        <v>1</v>
      </c>
      <c r="EB56" s="267">
        <v>1</v>
      </c>
      <c r="EC56" s="277">
        <v>0</v>
      </c>
      <c r="ED56" s="282">
        <v>8</v>
      </c>
      <c r="EE56" s="276">
        <v>0</v>
      </c>
      <c r="EF56" s="243">
        <v>0</v>
      </c>
      <c r="EG56" s="267">
        <v>1</v>
      </c>
      <c r="EH56" s="243">
        <v>0</v>
      </c>
      <c r="EI56" s="267">
        <v>0</v>
      </c>
      <c r="EJ56" s="243">
        <v>0</v>
      </c>
      <c r="EK56" s="267">
        <v>1</v>
      </c>
      <c r="EL56" s="277">
        <v>0</v>
      </c>
      <c r="EM56" s="282">
        <v>2</v>
      </c>
      <c r="EN56" s="276"/>
      <c r="EO56" s="243"/>
      <c r="EP56" s="267"/>
      <c r="EQ56" s="243"/>
      <c r="ER56" s="267"/>
      <c r="ES56" s="243"/>
      <c r="ET56" s="267"/>
      <c r="EU56" s="277"/>
      <c r="EV56" s="282"/>
      <c r="EW56" s="276"/>
      <c r="EX56" s="243"/>
      <c r="EY56" s="267"/>
      <c r="EZ56" s="243"/>
      <c r="FA56" s="267"/>
      <c r="FB56" s="243"/>
      <c r="FC56" s="267"/>
      <c r="FD56" s="277"/>
      <c r="FE56" s="282"/>
      <c r="FF56" s="276"/>
      <c r="FG56" s="243"/>
      <c r="FH56" s="267"/>
      <c r="FI56" s="243"/>
      <c r="FJ56" s="267"/>
      <c r="FK56" s="243"/>
      <c r="FL56" s="267"/>
      <c r="FM56" s="277"/>
      <c r="FN56" s="282"/>
      <c r="FO56" s="276"/>
      <c r="FP56" s="243"/>
      <c r="FQ56" s="267"/>
      <c r="FR56" s="243"/>
      <c r="FS56" s="267"/>
      <c r="FT56" s="243"/>
      <c r="FU56" s="267"/>
      <c r="FV56" s="277"/>
      <c r="FW56" s="282"/>
    </row>
    <row r="57" spans="1:179" ht="15.75">
      <c r="A57" s="245" t="s">
        <v>399</v>
      </c>
      <c r="B57" s="315">
        <f>14*1.5</f>
        <v>21</v>
      </c>
      <c r="C57" s="242">
        <f>+N57+O57</f>
        <v>33</v>
      </c>
      <c r="D57" s="312">
        <v>0</v>
      </c>
      <c r="E57" s="318" t="str">
        <f t="shared" si="29"/>
        <v>QUALIFIED</v>
      </c>
      <c r="F57" s="250">
        <f aca="true" t="shared" si="35" ref="F57:M57">+R57+AA57+AJ57+AS57+BB57+BK57+BT57+CC57+CL57+CU57+DD57+DM57+DV57+EE57+EN57+EW57+FF57+FO57</f>
        <v>4</v>
      </c>
      <c r="G57" s="250">
        <f t="shared" si="35"/>
        <v>3</v>
      </c>
      <c r="H57" s="250">
        <f t="shared" si="35"/>
        <v>7</v>
      </c>
      <c r="I57" s="250">
        <f t="shared" si="35"/>
        <v>2</v>
      </c>
      <c r="J57" s="250">
        <f t="shared" si="35"/>
        <v>2</v>
      </c>
      <c r="K57" s="250">
        <f t="shared" si="35"/>
        <v>7</v>
      </c>
      <c r="L57" s="250">
        <f t="shared" si="35"/>
        <v>4</v>
      </c>
      <c r="M57" s="259">
        <f t="shared" si="35"/>
        <v>4</v>
      </c>
      <c r="N57" s="253">
        <f>+F57+H57+J57+L57</f>
        <v>17</v>
      </c>
      <c r="O57" s="250">
        <f>+G57+I57+K57+M57</f>
        <v>16</v>
      </c>
      <c r="P57" s="262">
        <f>+Z57+AI57+AR57+BA57+BJ57+BS57+CB57+CK57+CT57+DC57+DL57+DU57+ED57+EM57+EV57+FE57+FN57+FW57</f>
        <v>15</v>
      </c>
      <c r="Q57" s="299">
        <f>+SUM(N57*2+P57)/(N57+O57)</f>
        <v>1.4848484848484849</v>
      </c>
      <c r="R57" s="267"/>
      <c r="S57" s="243"/>
      <c r="T57" s="267"/>
      <c r="U57" s="243"/>
      <c r="V57" s="267"/>
      <c r="W57" s="243"/>
      <c r="X57" s="267"/>
      <c r="Y57" s="277"/>
      <c r="Z57" s="282"/>
      <c r="AA57" s="276">
        <v>1</v>
      </c>
      <c r="AB57" s="243">
        <v>0</v>
      </c>
      <c r="AC57" s="267">
        <v>0</v>
      </c>
      <c r="AD57" s="243">
        <v>1</v>
      </c>
      <c r="AE57" s="267">
        <v>1</v>
      </c>
      <c r="AF57" s="243">
        <v>0</v>
      </c>
      <c r="AG57" s="267">
        <v>0</v>
      </c>
      <c r="AH57" s="277">
        <v>1</v>
      </c>
      <c r="AI57" s="282">
        <v>3</v>
      </c>
      <c r="AJ57" s="276"/>
      <c r="AK57" s="243"/>
      <c r="AL57" s="267"/>
      <c r="AM57" s="243"/>
      <c r="AN57" s="267"/>
      <c r="AO57" s="243"/>
      <c r="AP57" s="267"/>
      <c r="AQ57" s="277"/>
      <c r="AR57" s="282"/>
      <c r="AS57" s="276">
        <v>0</v>
      </c>
      <c r="AT57" s="243">
        <v>1</v>
      </c>
      <c r="AU57" s="267">
        <v>1</v>
      </c>
      <c r="AV57" s="243">
        <v>0</v>
      </c>
      <c r="AW57" s="267">
        <v>0</v>
      </c>
      <c r="AX57" s="243">
        <v>1</v>
      </c>
      <c r="AY57" s="267">
        <v>0</v>
      </c>
      <c r="AZ57" s="277">
        <v>1</v>
      </c>
      <c r="BA57" s="282">
        <v>1</v>
      </c>
      <c r="BB57" s="276"/>
      <c r="BC57" s="243"/>
      <c r="BD57" s="267"/>
      <c r="BE57" s="243"/>
      <c r="BF57" s="267"/>
      <c r="BG57" s="243"/>
      <c r="BH57" s="267"/>
      <c r="BI57" s="277"/>
      <c r="BJ57" s="282"/>
      <c r="BK57" s="276">
        <v>0</v>
      </c>
      <c r="BL57" s="243">
        <v>1</v>
      </c>
      <c r="BM57" s="267">
        <v>1</v>
      </c>
      <c r="BN57" s="243">
        <v>0</v>
      </c>
      <c r="BO57" s="267">
        <v>0</v>
      </c>
      <c r="BP57" s="243">
        <v>1</v>
      </c>
      <c r="BQ57" s="267">
        <v>1</v>
      </c>
      <c r="BR57" s="277">
        <v>0</v>
      </c>
      <c r="BS57" s="282">
        <v>5</v>
      </c>
      <c r="BT57" s="276">
        <v>0</v>
      </c>
      <c r="BU57" s="243">
        <v>0</v>
      </c>
      <c r="BV57" s="267">
        <v>1</v>
      </c>
      <c r="BW57" s="243">
        <v>0</v>
      </c>
      <c r="BX57" s="267">
        <v>0</v>
      </c>
      <c r="BY57" s="243">
        <v>1</v>
      </c>
      <c r="BZ57" s="267">
        <v>1</v>
      </c>
      <c r="CA57" s="277">
        <v>0</v>
      </c>
      <c r="CB57" s="282">
        <v>1</v>
      </c>
      <c r="CC57" s="276"/>
      <c r="CD57" s="243"/>
      <c r="CE57" s="267"/>
      <c r="CF57" s="243"/>
      <c r="CG57" s="267"/>
      <c r="CH57" s="243"/>
      <c r="CI57" s="267"/>
      <c r="CJ57" s="277"/>
      <c r="CK57" s="282"/>
      <c r="CL57" s="276">
        <v>1</v>
      </c>
      <c r="CM57" s="243">
        <v>0</v>
      </c>
      <c r="CN57" s="267">
        <v>1</v>
      </c>
      <c r="CO57" s="243">
        <v>0</v>
      </c>
      <c r="CP57" s="267">
        <v>1</v>
      </c>
      <c r="CQ57" s="243">
        <v>0</v>
      </c>
      <c r="CR57" s="267">
        <v>0</v>
      </c>
      <c r="CS57" s="277">
        <v>0</v>
      </c>
      <c r="CT57" s="282">
        <v>2</v>
      </c>
      <c r="CU57" s="276">
        <v>1</v>
      </c>
      <c r="CV57" s="243">
        <v>0</v>
      </c>
      <c r="CW57" s="267">
        <v>1</v>
      </c>
      <c r="CX57" s="243">
        <v>0</v>
      </c>
      <c r="CY57" s="267">
        <v>0</v>
      </c>
      <c r="CZ57" s="243">
        <v>1</v>
      </c>
      <c r="DA57" s="267">
        <v>1</v>
      </c>
      <c r="DB57" s="277">
        <v>0</v>
      </c>
      <c r="DC57" s="282">
        <v>1</v>
      </c>
      <c r="DD57" s="276">
        <v>1</v>
      </c>
      <c r="DE57" s="243">
        <v>0</v>
      </c>
      <c r="DF57" s="267">
        <v>1</v>
      </c>
      <c r="DG57" s="243">
        <v>0</v>
      </c>
      <c r="DH57" s="267">
        <v>0</v>
      </c>
      <c r="DI57" s="243">
        <v>1</v>
      </c>
      <c r="DJ57" s="267">
        <v>1</v>
      </c>
      <c r="DK57" s="277">
        <v>0</v>
      </c>
      <c r="DL57" s="282">
        <v>0</v>
      </c>
      <c r="DM57" s="276">
        <v>0</v>
      </c>
      <c r="DN57" s="243">
        <v>0</v>
      </c>
      <c r="DO57" s="267">
        <v>0</v>
      </c>
      <c r="DP57" s="243">
        <v>1</v>
      </c>
      <c r="DQ57" s="267">
        <v>0</v>
      </c>
      <c r="DR57" s="243">
        <v>1</v>
      </c>
      <c r="DS57" s="267">
        <v>0</v>
      </c>
      <c r="DT57" s="277">
        <v>1</v>
      </c>
      <c r="DU57" s="282">
        <v>2</v>
      </c>
      <c r="DV57" s="276"/>
      <c r="DW57" s="243"/>
      <c r="DX57" s="267"/>
      <c r="DY57" s="243"/>
      <c r="DZ57" s="267"/>
      <c r="EA57" s="243"/>
      <c r="EB57" s="267"/>
      <c r="EC57" s="277"/>
      <c r="ED57" s="282"/>
      <c r="EE57" s="276">
        <v>0</v>
      </c>
      <c r="EF57" s="243">
        <v>1</v>
      </c>
      <c r="EG57" s="267">
        <v>1</v>
      </c>
      <c r="EH57" s="243">
        <v>0</v>
      </c>
      <c r="EI57" s="267">
        <v>0</v>
      </c>
      <c r="EJ57" s="243">
        <v>1</v>
      </c>
      <c r="EK57" s="267">
        <v>0</v>
      </c>
      <c r="EL57" s="277">
        <v>1</v>
      </c>
      <c r="EM57" s="282">
        <v>0</v>
      </c>
      <c r="EN57" s="276"/>
      <c r="EO57" s="243"/>
      <c r="EP57" s="267"/>
      <c r="EQ57" s="243"/>
      <c r="ER57" s="267"/>
      <c r="ES57" s="243"/>
      <c r="ET57" s="267"/>
      <c r="EU57" s="277"/>
      <c r="EV57" s="282"/>
      <c r="EW57" s="276"/>
      <c r="EX57" s="243"/>
      <c r="EY57" s="267"/>
      <c r="EZ57" s="243"/>
      <c r="FA57" s="267"/>
      <c r="FB57" s="243"/>
      <c r="FC57" s="267"/>
      <c r="FD57" s="277"/>
      <c r="FE57" s="282"/>
      <c r="FF57" s="276"/>
      <c r="FG57" s="243"/>
      <c r="FH57" s="267"/>
      <c r="FI57" s="243"/>
      <c r="FJ57" s="267"/>
      <c r="FK57" s="243"/>
      <c r="FL57" s="267"/>
      <c r="FM57" s="277"/>
      <c r="FN57" s="282"/>
      <c r="FO57" s="276"/>
      <c r="FP57" s="243"/>
      <c r="FQ57" s="267"/>
      <c r="FR57" s="243"/>
      <c r="FS57" s="267"/>
      <c r="FT57" s="243"/>
      <c r="FU57" s="267"/>
      <c r="FV57" s="277"/>
      <c r="FW57" s="282"/>
    </row>
    <row r="58" spans="1:179" ht="15.75">
      <c r="A58" s="245" t="s">
        <v>317</v>
      </c>
      <c r="B58" s="315">
        <f>14*1.5</f>
        <v>21</v>
      </c>
      <c r="C58" s="242">
        <f t="shared" si="28"/>
        <v>36</v>
      </c>
      <c r="D58" s="312">
        <v>0</v>
      </c>
      <c r="E58" s="318" t="str">
        <f t="shared" si="29"/>
        <v>QUALIFIED</v>
      </c>
      <c r="F58" s="250">
        <f t="shared" si="31"/>
        <v>7</v>
      </c>
      <c r="G58" s="250">
        <f t="shared" si="30"/>
        <v>6</v>
      </c>
      <c r="H58" s="250">
        <f t="shared" si="30"/>
        <v>2</v>
      </c>
      <c r="I58" s="250">
        <f t="shared" si="30"/>
        <v>3</v>
      </c>
      <c r="J58" s="250">
        <f t="shared" si="30"/>
        <v>6</v>
      </c>
      <c r="K58" s="250">
        <f t="shared" si="30"/>
        <v>5</v>
      </c>
      <c r="L58" s="250">
        <f t="shared" si="30"/>
        <v>3</v>
      </c>
      <c r="M58" s="259">
        <f t="shared" si="30"/>
        <v>4</v>
      </c>
      <c r="N58" s="253">
        <f t="shared" si="32"/>
        <v>18</v>
      </c>
      <c r="O58" s="250">
        <f t="shared" si="32"/>
        <v>18</v>
      </c>
      <c r="P58" s="262">
        <f t="shared" si="33"/>
        <v>6</v>
      </c>
      <c r="Q58" s="299">
        <f t="shared" si="34"/>
        <v>1.1666666666666667</v>
      </c>
      <c r="R58" s="267">
        <v>0</v>
      </c>
      <c r="S58" s="243">
        <v>1</v>
      </c>
      <c r="T58" s="267">
        <v>1</v>
      </c>
      <c r="U58" s="243">
        <v>0</v>
      </c>
      <c r="V58" s="267">
        <v>1</v>
      </c>
      <c r="W58" s="243">
        <v>0</v>
      </c>
      <c r="X58" s="267">
        <v>0</v>
      </c>
      <c r="Y58" s="277">
        <v>1</v>
      </c>
      <c r="Z58" s="282">
        <v>1</v>
      </c>
      <c r="AA58" s="276">
        <v>1</v>
      </c>
      <c r="AB58" s="243">
        <v>0</v>
      </c>
      <c r="AC58" s="267">
        <v>0</v>
      </c>
      <c r="AD58" s="243">
        <v>0</v>
      </c>
      <c r="AE58" s="267">
        <v>1</v>
      </c>
      <c r="AF58" s="243">
        <v>0</v>
      </c>
      <c r="AG58" s="267">
        <v>0</v>
      </c>
      <c r="AH58" s="277">
        <v>0</v>
      </c>
      <c r="AI58" s="282">
        <v>2</v>
      </c>
      <c r="AJ58" s="276">
        <v>1</v>
      </c>
      <c r="AK58" s="243">
        <v>0</v>
      </c>
      <c r="AL58" s="267">
        <v>0</v>
      </c>
      <c r="AM58" s="243">
        <v>1</v>
      </c>
      <c r="AN58" s="267">
        <v>0</v>
      </c>
      <c r="AO58" s="243">
        <v>1</v>
      </c>
      <c r="AP58" s="267">
        <v>1</v>
      </c>
      <c r="AQ58" s="277">
        <v>0</v>
      </c>
      <c r="AR58" s="282">
        <v>1</v>
      </c>
      <c r="AS58" s="276">
        <v>0</v>
      </c>
      <c r="AT58" s="243">
        <v>0</v>
      </c>
      <c r="AU58" s="267">
        <v>1</v>
      </c>
      <c r="AV58" s="243">
        <v>0</v>
      </c>
      <c r="AW58" s="267">
        <v>0</v>
      </c>
      <c r="AX58" s="243">
        <v>0</v>
      </c>
      <c r="AY58" s="267">
        <v>0</v>
      </c>
      <c r="AZ58" s="277">
        <v>0</v>
      </c>
      <c r="BA58" s="282">
        <v>0</v>
      </c>
      <c r="BB58" s="276">
        <v>1</v>
      </c>
      <c r="BC58" s="243">
        <v>0</v>
      </c>
      <c r="BD58" s="267">
        <v>0</v>
      </c>
      <c r="BE58" s="243">
        <v>0</v>
      </c>
      <c r="BF58" s="267">
        <v>0</v>
      </c>
      <c r="BG58" s="243">
        <v>1</v>
      </c>
      <c r="BH58" s="267">
        <v>1</v>
      </c>
      <c r="BI58" s="277">
        <v>0</v>
      </c>
      <c r="BJ58" s="282">
        <v>0</v>
      </c>
      <c r="BK58" s="276">
        <v>1</v>
      </c>
      <c r="BL58" s="243">
        <v>0</v>
      </c>
      <c r="BM58" s="267">
        <v>0</v>
      </c>
      <c r="BN58" s="243">
        <v>0</v>
      </c>
      <c r="BO58" s="267">
        <v>1</v>
      </c>
      <c r="BP58" s="243">
        <v>0</v>
      </c>
      <c r="BQ58" s="267">
        <v>0</v>
      </c>
      <c r="BR58" s="277">
        <v>0</v>
      </c>
      <c r="BS58" s="282">
        <v>0</v>
      </c>
      <c r="BT58" s="276">
        <v>0</v>
      </c>
      <c r="BU58" s="243">
        <v>1</v>
      </c>
      <c r="BV58" s="267">
        <v>0</v>
      </c>
      <c r="BW58" s="243">
        <v>0</v>
      </c>
      <c r="BX58" s="267">
        <v>0</v>
      </c>
      <c r="BY58" s="243">
        <v>1</v>
      </c>
      <c r="BZ58" s="267">
        <v>0</v>
      </c>
      <c r="CA58" s="277">
        <v>0</v>
      </c>
      <c r="CB58" s="282">
        <v>0</v>
      </c>
      <c r="CC58" s="276">
        <v>1</v>
      </c>
      <c r="CD58" s="243">
        <v>0</v>
      </c>
      <c r="CE58" s="267">
        <v>0</v>
      </c>
      <c r="CF58" s="243">
        <v>1</v>
      </c>
      <c r="CG58" s="267">
        <v>1</v>
      </c>
      <c r="CH58" s="243">
        <v>0</v>
      </c>
      <c r="CI58" s="267">
        <v>1</v>
      </c>
      <c r="CJ58" s="277">
        <v>0</v>
      </c>
      <c r="CK58" s="282">
        <v>1</v>
      </c>
      <c r="CL58" s="276">
        <v>0</v>
      </c>
      <c r="CM58" s="243">
        <v>1</v>
      </c>
      <c r="CN58" s="267">
        <v>0</v>
      </c>
      <c r="CO58" s="243">
        <v>0</v>
      </c>
      <c r="CP58" s="267">
        <v>1</v>
      </c>
      <c r="CQ58" s="243">
        <v>0</v>
      </c>
      <c r="CR58" s="267">
        <v>0</v>
      </c>
      <c r="CS58" s="277">
        <v>1</v>
      </c>
      <c r="CT58" s="282">
        <v>0</v>
      </c>
      <c r="CU58" s="276">
        <v>0</v>
      </c>
      <c r="CV58" s="243">
        <v>1</v>
      </c>
      <c r="CW58" s="267">
        <v>0</v>
      </c>
      <c r="CX58" s="243">
        <v>1</v>
      </c>
      <c r="CY58" s="267">
        <v>0</v>
      </c>
      <c r="CZ58" s="243">
        <v>0</v>
      </c>
      <c r="DA58" s="267">
        <v>0</v>
      </c>
      <c r="DB58" s="277">
        <v>1</v>
      </c>
      <c r="DC58" s="282">
        <v>0</v>
      </c>
      <c r="DD58" s="276">
        <v>0</v>
      </c>
      <c r="DE58" s="243">
        <v>1</v>
      </c>
      <c r="DF58" s="267">
        <v>0</v>
      </c>
      <c r="DG58" s="243">
        <v>0</v>
      </c>
      <c r="DH58" s="267">
        <v>1</v>
      </c>
      <c r="DI58" s="243">
        <v>0</v>
      </c>
      <c r="DJ58" s="267">
        <v>0</v>
      </c>
      <c r="DK58" s="277">
        <v>0</v>
      </c>
      <c r="DL58" s="282">
        <v>0</v>
      </c>
      <c r="DM58" s="276">
        <v>1</v>
      </c>
      <c r="DN58" s="243">
        <v>0</v>
      </c>
      <c r="DO58" s="267">
        <v>0</v>
      </c>
      <c r="DP58" s="243">
        <v>0</v>
      </c>
      <c r="DQ58" s="267">
        <v>0</v>
      </c>
      <c r="DR58" s="243">
        <v>0</v>
      </c>
      <c r="DS58" s="267">
        <v>0</v>
      </c>
      <c r="DT58" s="277">
        <v>1</v>
      </c>
      <c r="DU58" s="282">
        <v>1</v>
      </c>
      <c r="DV58" s="276">
        <v>1</v>
      </c>
      <c r="DW58" s="243">
        <v>0</v>
      </c>
      <c r="DX58" s="267">
        <v>0</v>
      </c>
      <c r="DY58" s="243">
        <v>0</v>
      </c>
      <c r="DZ58" s="267">
        <v>0</v>
      </c>
      <c r="EA58" s="243">
        <v>1</v>
      </c>
      <c r="EB58" s="267">
        <v>0</v>
      </c>
      <c r="EC58" s="277">
        <v>0</v>
      </c>
      <c r="ED58" s="282">
        <v>0</v>
      </c>
      <c r="EE58" s="276">
        <v>0</v>
      </c>
      <c r="EF58" s="243">
        <v>1</v>
      </c>
      <c r="EG58" s="267">
        <v>0</v>
      </c>
      <c r="EH58" s="243">
        <v>0</v>
      </c>
      <c r="EI58" s="267">
        <v>0</v>
      </c>
      <c r="EJ58" s="243">
        <v>1</v>
      </c>
      <c r="EK58" s="267">
        <v>0</v>
      </c>
      <c r="EL58" s="277">
        <v>0</v>
      </c>
      <c r="EM58" s="282">
        <v>0</v>
      </c>
      <c r="EN58" s="276"/>
      <c r="EO58" s="243"/>
      <c r="EP58" s="267"/>
      <c r="EQ58" s="243"/>
      <c r="ER58" s="267"/>
      <c r="ES58" s="243"/>
      <c r="ET58" s="267"/>
      <c r="EU58" s="277"/>
      <c r="EV58" s="282"/>
      <c r="EW58" s="276"/>
      <c r="EX58" s="243"/>
      <c r="EY58" s="267"/>
      <c r="EZ58" s="243"/>
      <c r="FA58" s="267"/>
      <c r="FB58" s="243"/>
      <c r="FC58" s="267"/>
      <c r="FD58" s="277"/>
      <c r="FE58" s="282"/>
      <c r="FF58" s="276"/>
      <c r="FG58" s="243"/>
      <c r="FH58" s="267"/>
      <c r="FI58" s="243"/>
      <c r="FJ58" s="267"/>
      <c r="FK58" s="243"/>
      <c r="FL58" s="267"/>
      <c r="FM58" s="277"/>
      <c r="FN58" s="282"/>
      <c r="FO58" s="276"/>
      <c r="FP58" s="243"/>
      <c r="FQ58" s="267"/>
      <c r="FR58" s="243"/>
      <c r="FS58" s="267"/>
      <c r="FT58" s="243"/>
      <c r="FU58" s="267"/>
      <c r="FV58" s="277"/>
      <c r="FW58" s="282"/>
    </row>
    <row r="59" spans="1:179" ht="15.75">
      <c r="A59" s="245" t="s">
        <v>261</v>
      </c>
      <c r="B59" s="315">
        <v>14</v>
      </c>
      <c r="C59" s="242">
        <f t="shared" si="28"/>
        <v>23</v>
      </c>
      <c r="D59" s="312">
        <v>0</v>
      </c>
      <c r="E59" s="318" t="str">
        <f t="shared" si="29"/>
        <v>QUALIFIED</v>
      </c>
      <c r="F59" s="250">
        <f t="shared" si="31"/>
        <v>4</v>
      </c>
      <c r="G59" s="250">
        <f t="shared" si="30"/>
        <v>7</v>
      </c>
      <c r="H59" s="250">
        <f t="shared" si="30"/>
        <v>1</v>
      </c>
      <c r="I59" s="250">
        <f t="shared" si="30"/>
        <v>3</v>
      </c>
      <c r="J59" s="250">
        <f t="shared" si="30"/>
        <v>2</v>
      </c>
      <c r="K59" s="250">
        <f t="shared" si="30"/>
        <v>3</v>
      </c>
      <c r="L59" s="250">
        <f t="shared" si="30"/>
        <v>1</v>
      </c>
      <c r="M59" s="259">
        <f t="shared" si="30"/>
        <v>2</v>
      </c>
      <c r="N59" s="253">
        <f t="shared" si="32"/>
        <v>8</v>
      </c>
      <c r="O59" s="250">
        <f t="shared" si="32"/>
        <v>15</v>
      </c>
      <c r="P59" s="262">
        <f t="shared" si="33"/>
        <v>2</v>
      </c>
      <c r="Q59" s="299">
        <f t="shared" si="34"/>
        <v>0.782608695652174</v>
      </c>
      <c r="R59" s="267"/>
      <c r="S59" s="243"/>
      <c r="T59" s="267"/>
      <c r="U59" s="243"/>
      <c r="V59" s="267"/>
      <c r="W59" s="243"/>
      <c r="X59" s="267"/>
      <c r="Y59" s="277"/>
      <c r="Z59" s="282"/>
      <c r="AA59" s="276"/>
      <c r="AB59" s="243"/>
      <c r="AC59" s="267"/>
      <c r="AD59" s="243"/>
      <c r="AE59" s="267"/>
      <c r="AF59" s="243"/>
      <c r="AG59" s="267"/>
      <c r="AH59" s="277"/>
      <c r="AI59" s="282"/>
      <c r="AJ59" s="276"/>
      <c r="AK59" s="243"/>
      <c r="AL59" s="267"/>
      <c r="AM59" s="243"/>
      <c r="AN59" s="267"/>
      <c r="AO59" s="243"/>
      <c r="AP59" s="267"/>
      <c r="AQ59" s="277"/>
      <c r="AR59" s="282"/>
      <c r="AS59" s="276">
        <v>0</v>
      </c>
      <c r="AT59" s="243">
        <v>1</v>
      </c>
      <c r="AU59" s="267">
        <v>0</v>
      </c>
      <c r="AV59" s="243">
        <v>0</v>
      </c>
      <c r="AW59" s="267">
        <v>0</v>
      </c>
      <c r="AX59" s="243">
        <v>1</v>
      </c>
      <c r="AY59" s="267">
        <v>0</v>
      </c>
      <c r="AZ59" s="277">
        <v>0</v>
      </c>
      <c r="BA59" s="282">
        <v>0</v>
      </c>
      <c r="BB59" s="276">
        <v>0</v>
      </c>
      <c r="BC59" s="243">
        <v>1</v>
      </c>
      <c r="BD59" s="267">
        <v>0</v>
      </c>
      <c r="BE59" s="243">
        <v>1</v>
      </c>
      <c r="BF59" s="267">
        <v>0</v>
      </c>
      <c r="BG59" s="243">
        <v>0</v>
      </c>
      <c r="BH59" s="267">
        <v>0</v>
      </c>
      <c r="BI59" s="277">
        <v>0</v>
      </c>
      <c r="BJ59" s="282">
        <v>0</v>
      </c>
      <c r="BK59" s="276">
        <v>0</v>
      </c>
      <c r="BL59" s="243">
        <v>1</v>
      </c>
      <c r="BM59" s="267">
        <v>0</v>
      </c>
      <c r="BN59" s="243">
        <v>0</v>
      </c>
      <c r="BO59" s="267">
        <v>0</v>
      </c>
      <c r="BP59" s="243">
        <v>0</v>
      </c>
      <c r="BQ59" s="267">
        <v>0</v>
      </c>
      <c r="BR59" s="277">
        <v>0</v>
      </c>
      <c r="BS59" s="282">
        <v>2</v>
      </c>
      <c r="BT59" s="276">
        <v>0</v>
      </c>
      <c r="BU59" s="243">
        <v>1</v>
      </c>
      <c r="BV59" s="267">
        <v>0</v>
      </c>
      <c r="BW59" s="243">
        <v>0</v>
      </c>
      <c r="BX59" s="267">
        <v>0</v>
      </c>
      <c r="BY59" s="243">
        <v>0</v>
      </c>
      <c r="BZ59" s="267">
        <v>0</v>
      </c>
      <c r="CA59" s="277">
        <v>0</v>
      </c>
      <c r="CB59" s="282">
        <v>0</v>
      </c>
      <c r="CC59" s="276">
        <v>1</v>
      </c>
      <c r="CD59" s="243">
        <v>0</v>
      </c>
      <c r="CE59" s="267">
        <v>1</v>
      </c>
      <c r="CF59" s="243">
        <v>0</v>
      </c>
      <c r="CG59" s="267">
        <v>1</v>
      </c>
      <c r="CH59" s="243">
        <v>0</v>
      </c>
      <c r="CI59" s="267">
        <v>0</v>
      </c>
      <c r="CJ59" s="277">
        <v>1</v>
      </c>
      <c r="CK59" s="282">
        <v>0</v>
      </c>
      <c r="CL59" s="276">
        <v>0</v>
      </c>
      <c r="CM59" s="243">
        <v>1</v>
      </c>
      <c r="CN59" s="267">
        <v>0</v>
      </c>
      <c r="CO59" s="243">
        <v>1</v>
      </c>
      <c r="CP59" s="267">
        <v>0</v>
      </c>
      <c r="CQ59" s="243">
        <v>0</v>
      </c>
      <c r="CR59" s="267">
        <v>1</v>
      </c>
      <c r="CS59" s="277">
        <v>0</v>
      </c>
      <c r="CT59" s="282">
        <v>0</v>
      </c>
      <c r="CU59" s="276">
        <v>1</v>
      </c>
      <c r="CV59" s="243">
        <v>0</v>
      </c>
      <c r="CW59" s="267">
        <v>0</v>
      </c>
      <c r="CX59" s="243">
        <v>0</v>
      </c>
      <c r="CY59" s="267">
        <v>1</v>
      </c>
      <c r="CZ59" s="243">
        <v>0</v>
      </c>
      <c r="DA59" s="267">
        <v>0</v>
      </c>
      <c r="DB59" s="277">
        <v>0</v>
      </c>
      <c r="DC59" s="282">
        <v>0</v>
      </c>
      <c r="DD59" s="276">
        <v>1</v>
      </c>
      <c r="DE59" s="243">
        <v>0</v>
      </c>
      <c r="DF59" s="267">
        <v>0</v>
      </c>
      <c r="DG59" s="243">
        <v>0</v>
      </c>
      <c r="DH59" s="267">
        <v>0</v>
      </c>
      <c r="DI59" s="243">
        <v>1</v>
      </c>
      <c r="DJ59" s="267">
        <v>0</v>
      </c>
      <c r="DK59" s="277">
        <v>0</v>
      </c>
      <c r="DL59" s="282">
        <v>0</v>
      </c>
      <c r="DM59" s="276">
        <v>0</v>
      </c>
      <c r="DN59" s="243">
        <v>1</v>
      </c>
      <c r="DO59" s="267">
        <v>0</v>
      </c>
      <c r="DP59" s="243">
        <v>0</v>
      </c>
      <c r="DQ59" s="267">
        <v>0</v>
      </c>
      <c r="DR59" s="243">
        <v>0</v>
      </c>
      <c r="DS59" s="267">
        <v>0</v>
      </c>
      <c r="DT59" s="277">
        <v>0</v>
      </c>
      <c r="DU59" s="282">
        <v>0</v>
      </c>
      <c r="DV59" s="276">
        <v>1</v>
      </c>
      <c r="DW59" s="243">
        <v>0</v>
      </c>
      <c r="DX59" s="267">
        <v>0</v>
      </c>
      <c r="DY59" s="243">
        <v>1</v>
      </c>
      <c r="DZ59" s="267">
        <v>0</v>
      </c>
      <c r="EA59" s="243">
        <v>0</v>
      </c>
      <c r="EB59" s="267">
        <v>0</v>
      </c>
      <c r="EC59" s="277">
        <v>1</v>
      </c>
      <c r="ED59" s="282">
        <v>0</v>
      </c>
      <c r="EE59" s="276">
        <v>0</v>
      </c>
      <c r="EF59" s="243">
        <v>1</v>
      </c>
      <c r="EG59" s="267">
        <v>0</v>
      </c>
      <c r="EH59" s="243">
        <v>0</v>
      </c>
      <c r="EI59" s="267">
        <v>0</v>
      </c>
      <c r="EJ59" s="243">
        <v>1</v>
      </c>
      <c r="EK59" s="267">
        <v>0</v>
      </c>
      <c r="EL59" s="277">
        <v>0</v>
      </c>
      <c r="EM59" s="282">
        <v>0</v>
      </c>
      <c r="EN59" s="276"/>
      <c r="EO59" s="243"/>
      <c r="EP59" s="267"/>
      <c r="EQ59" s="243"/>
      <c r="ER59" s="267"/>
      <c r="ES59" s="243"/>
      <c r="ET59" s="267"/>
      <c r="EU59" s="277"/>
      <c r="EV59" s="282"/>
      <c r="EW59" s="276"/>
      <c r="EX59" s="243"/>
      <c r="EY59" s="267"/>
      <c r="EZ59" s="243"/>
      <c r="FA59" s="267"/>
      <c r="FB59" s="243"/>
      <c r="FC59" s="267"/>
      <c r="FD59" s="277"/>
      <c r="FE59" s="282"/>
      <c r="FF59" s="276"/>
      <c r="FG59" s="243"/>
      <c r="FH59" s="267"/>
      <c r="FI59" s="243"/>
      <c r="FJ59" s="267"/>
      <c r="FK59" s="243"/>
      <c r="FL59" s="267"/>
      <c r="FM59" s="277"/>
      <c r="FN59" s="282"/>
      <c r="FO59" s="276"/>
      <c r="FP59" s="243"/>
      <c r="FQ59" s="267"/>
      <c r="FR59" s="243"/>
      <c r="FS59" s="267"/>
      <c r="FT59" s="243"/>
      <c r="FU59" s="267"/>
      <c r="FV59" s="277"/>
      <c r="FW59" s="282"/>
    </row>
    <row r="60" spans="1:179" ht="15.75">
      <c r="A60" s="245"/>
      <c r="B60" s="315"/>
      <c r="C60" s="242">
        <f t="shared" si="28"/>
        <v>0</v>
      </c>
      <c r="D60" s="312"/>
      <c r="E60" s="318"/>
      <c r="F60" s="250">
        <f t="shared" si="31"/>
        <v>0</v>
      </c>
      <c r="G60" s="250">
        <f t="shared" si="30"/>
        <v>0</v>
      </c>
      <c r="H60" s="250">
        <f t="shared" si="30"/>
        <v>0</v>
      </c>
      <c r="I60" s="250">
        <f t="shared" si="30"/>
        <v>0</v>
      </c>
      <c r="J60" s="250">
        <f t="shared" si="30"/>
        <v>0</v>
      </c>
      <c r="K60" s="250">
        <f t="shared" si="30"/>
        <v>0</v>
      </c>
      <c r="L60" s="250">
        <f t="shared" si="30"/>
        <v>0</v>
      </c>
      <c r="M60" s="259">
        <f t="shared" si="30"/>
        <v>0</v>
      </c>
      <c r="N60" s="253">
        <f t="shared" si="32"/>
        <v>0</v>
      </c>
      <c r="O60" s="250">
        <f t="shared" si="32"/>
        <v>0</v>
      </c>
      <c r="P60" s="262">
        <f t="shared" si="33"/>
        <v>0</v>
      </c>
      <c r="Q60" s="299" t="e">
        <f t="shared" si="34"/>
        <v>#DIV/0!</v>
      </c>
      <c r="R60" s="267"/>
      <c r="S60" s="243"/>
      <c r="T60" s="267"/>
      <c r="U60" s="243"/>
      <c r="V60" s="267"/>
      <c r="W60" s="243"/>
      <c r="X60" s="267"/>
      <c r="Y60" s="277"/>
      <c r="Z60" s="282"/>
      <c r="AA60" s="276"/>
      <c r="AB60" s="243"/>
      <c r="AC60" s="267"/>
      <c r="AD60" s="243"/>
      <c r="AE60" s="267"/>
      <c r="AF60" s="243"/>
      <c r="AG60" s="267"/>
      <c r="AH60" s="277"/>
      <c r="AI60" s="282"/>
      <c r="AJ60" s="276"/>
      <c r="AK60" s="243"/>
      <c r="AL60" s="267"/>
      <c r="AM60" s="243"/>
      <c r="AN60" s="267"/>
      <c r="AO60" s="243"/>
      <c r="AP60" s="267"/>
      <c r="AQ60" s="277"/>
      <c r="AR60" s="282"/>
      <c r="AS60" s="276"/>
      <c r="AT60" s="243"/>
      <c r="AU60" s="267"/>
      <c r="AV60" s="243"/>
      <c r="AW60" s="267"/>
      <c r="AX60" s="243"/>
      <c r="AY60" s="267"/>
      <c r="AZ60" s="277"/>
      <c r="BA60" s="282"/>
      <c r="BB60" s="276"/>
      <c r="BC60" s="243"/>
      <c r="BD60" s="267"/>
      <c r="BE60" s="243"/>
      <c r="BF60" s="267"/>
      <c r="BG60" s="243"/>
      <c r="BH60" s="267"/>
      <c r="BI60" s="277"/>
      <c r="BJ60" s="282"/>
      <c r="BK60" s="276"/>
      <c r="BL60" s="243"/>
      <c r="BM60" s="267"/>
      <c r="BN60" s="243"/>
      <c r="BO60" s="267"/>
      <c r="BP60" s="243"/>
      <c r="BQ60" s="267"/>
      <c r="BR60" s="277"/>
      <c r="BS60" s="282"/>
      <c r="BT60" s="276"/>
      <c r="BU60" s="243"/>
      <c r="BV60" s="267"/>
      <c r="BW60" s="243"/>
      <c r="BX60" s="267"/>
      <c r="BY60" s="243"/>
      <c r="BZ60" s="267"/>
      <c r="CA60" s="277"/>
      <c r="CB60" s="282"/>
      <c r="CC60" s="276"/>
      <c r="CD60" s="243"/>
      <c r="CE60" s="267"/>
      <c r="CF60" s="243"/>
      <c r="CG60" s="267"/>
      <c r="CH60" s="243"/>
      <c r="CI60" s="267"/>
      <c r="CJ60" s="277"/>
      <c r="CK60" s="282"/>
      <c r="CL60" s="276"/>
      <c r="CM60" s="243"/>
      <c r="CN60" s="267"/>
      <c r="CO60" s="243"/>
      <c r="CP60" s="267"/>
      <c r="CQ60" s="243"/>
      <c r="CR60" s="267"/>
      <c r="CS60" s="277"/>
      <c r="CT60" s="282"/>
      <c r="CU60" s="276"/>
      <c r="CV60" s="243"/>
      <c r="CW60" s="267"/>
      <c r="CX60" s="243"/>
      <c r="CY60" s="267"/>
      <c r="CZ60" s="243"/>
      <c r="DA60" s="267"/>
      <c r="DB60" s="277"/>
      <c r="DC60" s="282"/>
      <c r="DD60" s="276"/>
      <c r="DE60" s="243"/>
      <c r="DF60" s="267"/>
      <c r="DG60" s="243"/>
      <c r="DH60" s="267"/>
      <c r="DI60" s="243"/>
      <c r="DJ60" s="267"/>
      <c r="DK60" s="277"/>
      <c r="DL60" s="282"/>
      <c r="DM60" s="276"/>
      <c r="DN60" s="243"/>
      <c r="DO60" s="267"/>
      <c r="DP60" s="243"/>
      <c r="DQ60" s="267"/>
      <c r="DR60" s="243"/>
      <c r="DS60" s="267"/>
      <c r="DT60" s="277"/>
      <c r="DU60" s="282"/>
      <c r="DV60" s="276"/>
      <c r="DW60" s="243"/>
      <c r="DX60" s="267"/>
      <c r="DY60" s="243"/>
      <c r="DZ60" s="267"/>
      <c r="EA60" s="243"/>
      <c r="EB60" s="267"/>
      <c r="EC60" s="277"/>
      <c r="ED60" s="282"/>
      <c r="EE60" s="276"/>
      <c r="EF60" s="243"/>
      <c r="EG60" s="267"/>
      <c r="EH60" s="243"/>
      <c r="EI60" s="267"/>
      <c r="EJ60" s="243"/>
      <c r="EK60" s="267"/>
      <c r="EL60" s="277"/>
      <c r="EM60" s="282"/>
      <c r="EN60" s="276"/>
      <c r="EO60" s="243"/>
      <c r="EP60" s="267"/>
      <c r="EQ60" s="243"/>
      <c r="ER60" s="267"/>
      <c r="ES60" s="243"/>
      <c r="ET60" s="267"/>
      <c r="EU60" s="277"/>
      <c r="EV60" s="282"/>
      <c r="EW60" s="276"/>
      <c r="EX60" s="243"/>
      <c r="EY60" s="267"/>
      <c r="EZ60" s="243"/>
      <c r="FA60" s="267"/>
      <c r="FB60" s="243"/>
      <c r="FC60" s="267"/>
      <c r="FD60" s="277"/>
      <c r="FE60" s="282"/>
      <c r="FF60" s="276"/>
      <c r="FG60" s="243"/>
      <c r="FH60" s="267"/>
      <c r="FI60" s="243"/>
      <c r="FJ60" s="267"/>
      <c r="FK60" s="243"/>
      <c r="FL60" s="267"/>
      <c r="FM60" s="277"/>
      <c r="FN60" s="282"/>
      <c r="FO60" s="276"/>
      <c r="FP60" s="243"/>
      <c r="FQ60" s="267"/>
      <c r="FR60" s="243"/>
      <c r="FS60" s="267"/>
      <c r="FT60" s="243"/>
      <c r="FU60" s="267"/>
      <c r="FV60" s="277"/>
      <c r="FW60" s="282"/>
    </row>
    <row r="61" spans="1:179" ht="15.75">
      <c r="A61" s="245"/>
      <c r="B61" s="315"/>
      <c r="C61" s="242">
        <f t="shared" si="28"/>
        <v>0</v>
      </c>
      <c r="D61" s="312"/>
      <c r="E61" s="318"/>
      <c r="F61" s="250">
        <f t="shared" si="31"/>
        <v>0</v>
      </c>
      <c r="G61" s="250">
        <f t="shared" si="30"/>
        <v>0</v>
      </c>
      <c r="H61" s="250">
        <f t="shared" si="30"/>
        <v>0</v>
      </c>
      <c r="I61" s="250">
        <f t="shared" si="30"/>
        <v>0</v>
      </c>
      <c r="J61" s="250">
        <f t="shared" si="30"/>
        <v>0</v>
      </c>
      <c r="K61" s="250">
        <f t="shared" si="30"/>
        <v>0</v>
      </c>
      <c r="L61" s="250">
        <f t="shared" si="30"/>
        <v>0</v>
      </c>
      <c r="M61" s="259">
        <f t="shared" si="30"/>
        <v>0</v>
      </c>
      <c r="N61" s="253">
        <f t="shared" si="32"/>
        <v>0</v>
      </c>
      <c r="O61" s="250">
        <f t="shared" si="32"/>
        <v>0</v>
      </c>
      <c r="P61" s="262">
        <f t="shared" si="33"/>
        <v>0</v>
      </c>
      <c r="Q61" s="299" t="e">
        <f t="shared" si="34"/>
        <v>#DIV/0!</v>
      </c>
      <c r="R61" s="267"/>
      <c r="S61" s="243"/>
      <c r="T61" s="267"/>
      <c r="U61" s="243"/>
      <c r="V61" s="267"/>
      <c r="W61" s="243"/>
      <c r="X61" s="267"/>
      <c r="Y61" s="277"/>
      <c r="Z61" s="282"/>
      <c r="AA61" s="276"/>
      <c r="AB61" s="243"/>
      <c r="AC61" s="267"/>
      <c r="AD61" s="243"/>
      <c r="AE61" s="267"/>
      <c r="AF61" s="243"/>
      <c r="AG61" s="267"/>
      <c r="AH61" s="277"/>
      <c r="AI61" s="282"/>
      <c r="AJ61" s="276"/>
      <c r="AK61" s="243"/>
      <c r="AL61" s="267"/>
      <c r="AM61" s="243"/>
      <c r="AN61" s="267"/>
      <c r="AO61" s="243"/>
      <c r="AP61" s="267"/>
      <c r="AQ61" s="277"/>
      <c r="AR61" s="282"/>
      <c r="AS61" s="276"/>
      <c r="AT61" s="243"/>
      <c r="AU61" s="267"/>
      <c r="AV61" s="243"/>
      <c r="AW61" s="267"/>
      <c r="AX61" s="243"/>
      <c r="AY61" s="267"/>
      <c r="AZ61" s="277"/>
      <c r="BA61" s="282"/>
      <c r="BB61" s="276"/>
      <c r="BC61" s="243"/>
      <c r="BD61" s="267"/>
      <c r="BE61" s="243"/>
      <c r="BF61" s="267"/>
      <c r="BG61" s="243"/>
      <c r="BH61" s="267"/>
      <c r="BI61" s="277"/>
      <c r="BJ61" s="282"/>
      <c r="BK61" s="276"/>
      <c r="BL61" s="243"/>
      <c r="BM61" s="267"/>
      <c r="BN61" s="243"/>
      <c r="BO61" s="267"/>
      <c r="BP61" s="243"/>
      <c r="BQ61" s="267"/>
      <c r="BR61" s="277"/>
      <c r="BS61" s="282"/>
      <c r="BT61" s="276"/>
      <c r="BU61" s="243"/>
      <c r="BV61" s="267"/>
      <c r="BW61" s="243"/>
      <c r="BX61" s="267"/>
      <c r="BY61" s="243"/>
      <c r="BZ61" s="267"/>
      <c r="CA61" s="277"/>
      <c r="CB61" s="282"/>
      <c r="CC61" s="276"/>
      <c r="CD61" s="243"/>
      <c r="CE61" s="267"/>
      <c r="CF61" s="243"/>
      <c r="CG61" s="267"/>
      <c r="CH61" s="243"/>
      <c r="CI61" s="267"/>
      <c r="CJ61" s="277"/>
      <c r="CK61" s="282"/>
      <c r="CL61" s="276"/>
      <c r="CM61" s="243"/>
      <c r="CN61" s="267"/>
      <c r="CO61" s="243"/>
      <c r="CP61" s="267"/>
      <c r="CQ61" s="243"/>
      <c r="CR61" s="267"/>
      <c r="CS61" s="277"/>
      <c r="CT61" s="282"/>
      <c r="CU61" s="276"/>
      <c r="CV61" s="243"/>
      <c r="CW61" s="267"/>
      <c r="CX61" s="243"/>
      <c r="CY61" s="267"/>
      <c r="CZ61" s="243"/>
      <c r="DA61" s="267"/>
      <c r="DB61" s="277"/>
      <c r="DC61" s="282"/>
      <c r="DD61" s="276"/>
      <c r="DE61" s="243"/>
      <c r="DF61" s="267"/>
      <c r="DG61" s="243"/>
      <c r="DH61" s="267"/>
      <c r="DI61" s="243"/>
      <c r="DJ61" s="267"/>
      <c r="DK61" s="277"/>
      <c r="DL61" s="282"/>
      <c r="DM61" s="276"/>
      <c r="DN61" s="243"/>
      <c r="DO61" s="267"/>
      <c r="DP61" s="243"/>
      <c r="DQ61" s="267"/>
      <c r="DR61" s="243"/>
      <c r="DS61" s="267"/>
      <c r="DT61" s="277"/>
      <c r="DU61" s="282"/>
      <c r="DV61" s="276"/>
      <c r="DW61" s="243"/>
      <c r="DX61" s="267"/>
      <c r="DY61" s="243"/>
      <c r="DZ61" s="267"/>
      <c r="EA61" s="243"/>
      <c r="EB61" s="267"/>
      <c r="EC61" s="277"/>
      <c r="ED61" s="282"/>
      <c r="EE61" s="276"/>
      <c r="EF61" s="243"/>
      <c r="EG61" s="267"/>
      <c r="EH61" s="243"/>
      <c r="EI61" s="267"/>
      <c r="EJ61" s="243"/>
      <c r="EK61" s="267"/>
      <c r="EL61" s="277"/>
      <c r="EM61" s="282"/>
      <c r="EN61" s="276"/>
      <c r="EO61" s="243"/>
      <c r="EP61" s="267"/>
      <c r="EQ61" s="243"/>
      <c r="ER61" s="267"/>
      <c r="ES61" s="243"/>
      <c r="ET61" s="267"/>
      <c r="EU61" s="277"/>
      <c r="EV61" s="282"/>
      <c r="EW61" s="276"/>
      <c r="EX61" s="243"/>
      <c r="EY61" s="267"/>
      <c r="EZ61" s="243"/>
      <c r="FA61" s="267"/>
      <c r="FB61" s="243"/>
      <c r="FC61" s="267"/>
      <c r="FD61" s="277"/>
      <c r="FE61" s="282"/>
      <c r="FF61" s="276"/>
      <c r="FG61" s="243"/>
      <c r="FH61" s="267"/>
      <c r="FI61" s="243"/>
      <c r="FJ61" s="267"/>
      <c r="FK61" s="243"/>
      <c r="FL61" s="267"/>
      <c r="FM61" s="277"/>
      <c r="FN61" s="282"/>
      <c r="FO61" s="276"/>
      <c r="FP61" s="243"/>
      <c r="FQ61" s="267"/>
      <c r="FR61" s="243"/>
      <c r="FS61" s="267"/>
      <c r="FT61" s="243"/>
      <c r="FU61" s="267"/>
      <c r="FV61" s="277"/>
      <c r="FW61" s="282"/>
    </row>
    <row r="62" spans="1:179" ht="16.5" thickBot="1">
      <c r="A62" s="245"/>
      <c r="B62" s="316"/>
      <c r="C62" s="242">
        <f t="shared" si="28"/>
        <v>0</v>
      </c>
      <c r="D62" s="313"/>
      <c r="E62" s="319"/>
      <c r="F62" s="255">
        <f t="shared" si="31"/>
        <v>0</v>
      </c>
      <c r="G62" s="255">
        <f t="shared" si="30"/>
        <v>0</v>
      </c>
      <c r="H62" s="255">
        <f t="shared" si="30"/>
        <v>0</v>
      </c>
      <c r="I62" s="255">
        <f t="shared" si="30"/>
        <v>0</v>
      </c>
      <c r="J62" s="255">
        <f t="shared" si="30"/>
        <v>0</v>
      </c>
      <c r="K62" s="255">
        <f t="shared" si="30"/>
        <v>0</v>
      </c>
      <c r="L62" s="255">
        <f t="shared" si="30"/>
        <v>0</v>
      </c>
      <c r="M62" s="260">
        <f t="shared" si="30"/>
        <v>0</v>
      </c>
      <c r="N62" s="254">
        <f t="shared" si="32"/>
        <v>0</v>
      </c>
      <c r="O62" s="255">
        <f t="shared" si="32"/>
        <v>0</v>
      </c>
      <c r="P62" s="263">
        <f t="shared" si="33"/>
        <v>0</v>
      </c>
      <c r="Q62" s="300" t="e">
        <f t="shared" si="34"/>
        <v>#DIV/0!</v>
      </c>
      <c r="R62" s="267"/>
      <c r="S62" s="243"/>
      <c r="T62" s="267"/>
      <c r="U62" s="243"/>
      <c r="V62" s="267"/>
      <c r="W62" s="243"/>
      <c r="X62" s="267"/>
      <c r="Y62" s="277"/>
      <c r="Z62" s="282"/>
      <c r="AA62" s="276"/>
      <c r="AB62" s="243"/>
      <c r="AC62" s="267"/>
      <c r="AD62" s="243"/>
      <c r="AE62" s="267"/>
      <c r="AF62" s="243"/>
      <c r="AG62" s="267"/>
      <c r="AH62" s="277"/>
      <c r="AI62" s="282"/>
      <c r="AJ62" s="276"/>
      <c r="AK62" s="243"/>
      <c r="AL62" s="267"/>
      <c r="AM62" s="243"/>
      <c r="AN62" s="267"/>
      <c r="AO62" s="243"/>
      <c r="AP62" s="267"/>
      <c r="AQ62" s="277"/>
      <c r="AR62" s="282"/>
      <c r="AS62" s="276"/>
      <c r="AT62" s="243"/>
      <c r="AU62" s="267"/>
      <c r="AV62" s="243"/>
      <c r="AW62" s="267"/>
      <c r="AX62" s="243"/>
      <c r="AY62" s="267"/>
      <c r="AZ62" s="277"/>
      <c r="BA62" s="282"/>
      <c r="BB62" s="276"/>
      <c r="BC62" s="243"/>
      <c r="BD62" s="267"/>
      <c r="BE62" s="243"/>
      <c r="BF62" s="267"/>
      <c r="BG62" s="243"/>
      <c r="BH62" s="267"/>
      <c r="BI62" s="277"/>
      <c r="BJ62" s="282"/>
      <c r="BK62" s="276"/>
      <c r="BL62" s="243"/>
      <c r="BM62" s="267"/>
      <c r="BN62" s="243"/>
      <c r="BO62" s="267"/>
      <c r="BP62" s="243"/>
      <c r="BQ62" s="267"/>
      <c r="BR62" s="277"/>
      <c r="BS62" s="282"/>
      <c r="BT62" s="276"/>
      <c r="BU62" s="243"/>
      <c r="BV62" s="267"/>
      <c r="BW62" s="243"/>
      <c r="BX62" s="267"/>
      <c r="BY62" s="243"/>
      <c r="BZ62" s="267"/>
      <c r="CA62" s="277"/>
      <c r="CB62" s="282"/>
      <c r="CC62" s="276"/>
      <c r="CD62" s="243"/>
      <c r="CE62" s="267"/>
      <c r="CF62" s="243"/>
      <c r="CG62" s="267"/>
      <c r="CH62" s="243"/>
      <c r="CI62" s="267"/>
      <c r="CJ62" s="277"/>
      <c r="CK62" s="282"/>
      <c r="CL62" s="276"/>
      <c r="CM62" s="243"/>
      <c r="CN62" s="267"/>
      <c r="CO62" s="243"/>
      <c r="CP62" s="267"/>
      <c r="CQ62" s="243"/>
      <c r="CR62" s="267"/>
      <c r="CS62" s="277"/>
      <c r="CT62" s="282"/>
      <c r="CU62" s="276"/>
      <c r="CV62" s="243"/>
      <c r="CW62" s="267"/>
      <c r="CX62" s="243"/>
      <c r="CY62" s="267"/>
      <c r="CZ62" s="243"/>
      <c r="DA62" s="267"/>
      <c r="DB62" s="277"/>
      <c r="DC62" s="282"/>
      <c r="DD62" s="276"/>
      <c r="DE62" s="243"/>
      <c r="DF62" s="267"/>
      <c r="DG62" s="243"/>
      <c r="DH62" s="267"/>
      <c r="DI62" s="243"/>
      <c r="DJ62" s="267"/>
      <c r="DK62" s="277"/>
      <c r="DL62" s="282"/>
      <c r="DM62" s="276"/>
      <c r="DN62" s="243"/>
      <c r="DO62" s="267"/>
      <c r="DP62" s="243"/>
      <c r="DQ62" s="267"/>
      <c r="DR62" s="243"/>
      <c r="DS62" s="267"/>
      <c r="DT62" s="277"/>
      <c r="DU62" s="282"/>
      <c r="DV62" s="276"/>
      <c r="DW62" s="243"/>
      <c r="DX62" s="267"/>
      <c r="DY62" s="243"/>
      <c r="DZ62" s="267"/>
      <c r="EA62" s="243"/>
      <c r="EB62" s="267"/>
      <c r="EC62" s="277"/>
      <c r="ED62" s="282"/>
      <c r="EE62" s="276"/>
      <c r="EF62" s="243"/>
      <c r="EG62" s="267"/>
      <c r="EH62" s="243"/>
      <c r="EI62" s="267"/>
      <c r="EJ62" s="243"/>
      <c r="EK62" s="267"/>
      <c r="EL62" s="277"/>
      <c r="EM62" s="282"/>
      <c r="EN62" s="276"/>
      <c r="EO62" s="243"/>
      <c r="EP62" s="267"/>
      <c r="EQ62" s="243"/>
      <c r="ER62" s="267"/>
      <c r="ES62" s="243"/>
      <c r="ET62" s="267"/>
      <c r="EU62" s="277"/>
      <c r="EV62" s="282"/>
      <c r="EW62" s="276"/>
      <c r="EX62" s="243"/>
      <c r="EY62" s="267"/>
      <c r="EZ62" s="243"/>
      <c r="FA62" s="267"/>
      <c r="FB62" s="243"/>
      <c r="FC62" s="267"/>
      <c r="FD62" s="277"/>
      <c r="FE62" s="282"/>
      <c r="FF62" s="276"/>
      <c r="FG62" s="243"/>
      <c r="FH62" s="267"/>
      <c r="FI62" s="243"/>
      <c r="FJ62" s="267"/>
      <c r="FK62" s="243"/>
      <c r="FL62" s="267"/>
      <c r="FM62" s="277"/>
      <c r="FN62" s="282"/>
      <c r="FO62" s="276"/>
      <c r="FP62" s="243"/>
      <c r="FQ62" s="267"/>
      <c r="FR62" s="243"/>
      <c r="FS62" s="267"/>
      <c r="FT62" s="243"/>
      <c r="FU62" s="267"/>
      <c r="FV62" s="277"/>
      <c r="FW62" s="282"/>
    </row>
    <row r="63" spans="1:179" ht="15.75" customHeight="1">
      <c r="A63" s="247" t="s">
        <v>393</v>
      </c>
      <c r="B63" s="305"/>
      <c r="C63" s="305"/>
      <c r="D63" s="321"/>
      <c r="E63" s="308"/>
      <c r="F63" s="253">
        <f t="shared" si="31"/>
        <v>0</v>
      </c>
      <c r="G63" s="250">
        <f t="shared" si="30"/>
        <v>1</v>
      </c>
      <c r="H63" s="250">
        <f t="shared" si="30"/>
        <v>1</v>
      </c>
      <c r="I63" s="250">
        <f t="shared" si="30"/>
        <v>0</v>
      </c>
      <c r="J63" s="250">
        <f t="shared" si="30"/>
        <v>1</v>
      </c>
      <c r="K63" s="250">
        <f t="shared" si="30"/>
        <v>0</v>
      </c>
      <c r="L63" s="250">
        <f t="shared" si="30"/>
        <v>1</v>
      </c>
      <c r="M63" s="259">
        <f t="shared" si="30"/>
        <v>0</v>
      </c>
      <c r="N63" s="253">
        <f t="shared" si="32"/>
        <v>3</v>
      </c>
      <c r="O63" s="250">
        <f t="shared" si="32"/>
        <v>1</v>
      </c>
      <c r="P63" s="301"/>
      <c r="Q63" s="302"/>
      <c r="R63" s="267">
        <v>0</v>
      </c>
      <c r="S63" s="243">
        <v>1</v>
      </c>
      <c r="T63" s="267">
        <v>1</v>
      </c>
      <c r="U63" s="243">
        <v>0</v>
      </c>
      <c r="V63" s="267">
        <v>1</v>
      </c>
      <c r="W63" s="243">
        <v>0</v>
      </c>
      <c r="X63" s="267">
        <v>1</v>
      </c>
      <c r="Y63" s="277">
        <v>0</v>
      </c>
      <c r="Z63" s="282">
        <v>1</v>
      </c>
      <c r="AA63" s="276"/>
      <c r="AB63" s="243"/>
      <c r="AC63" s="267"/>
      <c r="AD63" s="243"/>
      <c r="AE63" s="267"/>
      <c r="AF63" s="243"/>
      <c r="AG63" s="267"/>
      <c r="AH63" s="277"/>
      <c r="AI63" s="282"/>
      <c r="AJ63" s="276"/>
      <c r="AK63" s="243"/>
      <c r="AL63" s="267"/>
      <c r="AM63" s="243"/>
      <c r="AN63" s="267"/>
      <c r="AO63" s="243"/>
      <c r="AP63" s="267"/>
      <c r="AQ63" s="277"/>
      <c r="AR63" s="282"/>
      <c r="AS63" s="276"/>
      <c r="AT63" s="243"/>
      <c r="AU63" s="267"/>
      <c r="AV63" s="243"/>
      <c r="AW63" s="267"/>
      <c r="AX63" s="243"/>
      <c r="AY63" s="267"/>
      <c r="AZ63" s="277"/>
      <c r="BA63" s="282"/>
      <c r="BB63" s="276"/>
      <c r="BC63" s="243"/>
      <c r="BD63" s="267"/>
      <c r="BE63" s="243"/>
      <c r="BF63" s="267"/>
      <c r="BG63" s="243"/>
      <c r="BH63" s="267"/>
      <c r="BI63" s="277"/>
      <c r="BJ63" s="282"/>
      <c r="BK63" s="276"/>
      <c r="BL63" s="243"/>
      <c r="BM63" s="267"/>
      <c r="BN63" s="243"/>
      <c r="BO63" s="267"/>
      <c r="BP63" s="243"/>
      <c r="BQ63" s="267"/>
      <c r="BR63" s="277"/>
      <c r="BS63" s="282"/>
      <c r="BT63" s="276"/>
      <c r="BU63" s="243"/>
      <c r="BV63" s="267"/>
      <c r="BW63" s="243"/>
      <c r="BX63" s="267"/>
      <c r="BY63" s="243"/>
      <c r="BZ63" s="267"/>
      <c r="CA63" s="277"/>
      <c r="CB63" s="282"/>
      <c r="CC63" s="276"/>
      <c r="CD63" s="243"/>
      <c r="CE63" s="267"/>
      <c r="CF63" s="243"/>
      <c r="CG63" s="267"/>
      <c r="CH63" s="243"/>
      <c r="CI63" s="267"/>
      <c r="CJ63" s="277"/>
      <c r="CK63" s="282"/>
      <c r="CL63" s="276"/>
      <c r="CM63" s="243"/>
      <c r="CN63" s="267"/>
      <c r="CO63" s="243"/>
      <c r="CP63" s="267"/>
      <c r="CQ63" s="243"/>
      <c r="CR63" s="267"/>
      <c r="CS63" s="277"/>
      <c r="CT63" s="282"/>
      <c r="CU63" s="276"/>
      <c r="CV63" s="243"/>
      <c r="CW63" s="267"/>
      <c r="CX63" s="243"/>
      <c r="CY63" s="267"/>
      <c r="CZ63" s="243"/>
      <c r="DA63" s="267"/>
      <c r="DB63" s="277"/>
      <c r="DC63" s="282"/>
      <c r="DD63" s="276"/>
      <c r="DE63" s="243"/>
      <c r="DF63" s="267"/>
      <c r="DG63" s="243"/>
      <c r="DH63" s="267"/>
      <c r="DI63" s="243"/>
      <c r="DJ63" s="267"/>
      <c r="DK63" s="277"/>
      <c r="DL63" s="282"/>
      <c r="DM63" s="276"/>
      <c r="DN63" s="243"/>
      <c r="DO63" s="267"/>
      <c r="DP63" s="243"/>
      <c r="DQ63" s="267"/>
      <c r="DR63" s="243"/>
      <c r="DS63" s="267"/>
      <c r="DT63" s="277"/>
      <c r="DU63" s="282"/>
      <c r="DV63" s="276"/>
      <c r="DW63" s="243"/>
      <c r="DX63" s="267"/>
      <c r="DY63" s="243"/>
      <c r="DZ63" s="267"/>
      <c r="EA63" s="243"/>
      <c r="EB63" s="267"/>
      <c r="EC63" s="277"/>
      <c r="ED63" s="282"/>
      <c r="EE63" s="276"/>
      <c r="EF63" s="243"/>
      <c r="EG63" s="267"/>
      <c r="EH63" s="243"/>
      <c r="EI63" s="267"/>
      <c r="EJ63" s="243"/>
      <c r="EK63" s="267"/>
      <c r="EL63" s="277"/>
      <c r="EM63" s="282"/>
      <c r="EN63" s="276"/>
      <c r="EO63" s="243"/>
      <c r="EP63" s="267"/>
      <c r="EQ63" s="243"/>
      <c r="ER63" s="267"/>
      <c r="ES63" s="243"/>
      <c r="ET63" s="267"/>
      <c r="EU63" s="277"/>
      <c r="EV63" s="282"/>
      <c r="EW63" s="276"/>
      <c r="EX63" s="243"/>
      <c r="EY63" s="267"/>
      <c r="EZ63" s="243"/>
      <c r="FA63" s="267"/>
      <c r="FB63" s="243"/>
      <c r="FC63" s="267"/>
      <c r="FD63" s="277"/>
      <c r="FE63" s="282"/>
      <c r="FF63" s="276"/>
      <c r="FG63" s="243"/>
      <c r="FH63" s="267"/>
      <c r="FI63" s="243"/>
      <c r="FJ63" s="267"/>
      <c r="FK63" s="243"/>
      <c r="FL63" s="267"/>
      <c r="FM63" s="277"/>
      <c r="FN63" s="282"/>
      <c r="FO63" s="276"/>
      <c r="FP63" s="243"/>
      <c r="FQ63" s="267"/>
      <c r="FR63" s="243"/>
      <c r="FS63" s="267"/>
      <c r="FT63" s="243"/>
      <c r="FU63" s="267"/>
      <c r="FV63" s="277"/>
      <c r="FW63" s="282"/>
    </row>
    <row r="64" spans="1:179" ht="15.75" customHeight="1">
      <c r="A64" s="245" t="s">
        <v>406</v>
      </c>
      <c r="B64" s="306"/>
      <c r="C64" s="306"/>
      <c r="D64" s="322"/>
      <c r="E64" s="309"/>
      <c r="F64" s="253">
        <f t="shared" si="31"/>
        <v>1</v>
      </c>
      <c r="G64" s="250">
        <f t="shared" si="30"/>
        <v>0</v>
      </c>
      <c r="H64" s="250">
        <f t="shared" si="30"/>
        <v>1</v>
      </c>
      <c r="I64" s="250">
        <f t="shared" si="30"/>
        <v>0</v>
      </c>
      <c r="J64" s="250">
        <f t="shared" si="30"/>
        <v>1</v>
      </c>
      <c r="K64" s="250">
        <f t="shared" si="30"/>
        <v>0</v>
      </c>
      <c r="L64" s="250">
        <f t="shared" si="30"/>
        <v>1</v>
      </c>
      <c r="M64" s="259">
        <f t="shared" si="30"/>
        <v>0</v>
      </c>
      <c r="N64" s="253">
        <f t="shared" si="32"/>
        <v>4</v>
      </c>
      <c r="O64" s="250">
        <f t="shared" si="32"/>
        <v>0</v>
      </c>
      <c r="P64" s="301"/>
      <c r="Q64" s="302"/>
      <c r="R64" s="267"/>
      <c r="S64" s="243"/>
      <c r="T64" s="267"/>
      <c r="U64" s="243"/>
      <c r="V64" s="267"/>
      <c r="W64" s="243"/>
      <c r="X64" s="267"/>
      <c r="Y64" s="277"/>
      <c r="Z64" s="282"/>
      <c r="AA64" s="276"/>
      <c r="AB64" s="243"/>
      <c r="AC64" s="267"/>
      <c r="AD64" s="243"/>
      <c r="AE64" s="267"/>
      <c r="AF64" s="243"/>
      <c r="AG64" s="267"/>
      <c r="AH64" s="277"/>
      <c r="AI64" s="282"/>
      <c r="AJ64" s="276">
        <v>1</v>
      </c>
      <c r="AK64" s="243">
        <v>0</v>
      </c>
      <c r="AL64" s="267">
        <v>1</v>
      </c>
      <c r="AM64" s="243">
        <v>0</v>
      </c>
      <c r="AN64" s="267">
        <v>1</v>
      </c>
      <c r="AO64" s="243">
        <v>0</v>
      </c>
      <c r="AP64" s="267">
        <v>1</v>
      </c>
      <c r="AQ64" s="277">
        <v>0</v>
      </c>
      <c r="AR64" s="282">
        <v>8</v>
      </c>
      <c r="AS64" s="276"/>
      <c r="AT64" s="243"/>
      <c r="AU64" s="267"/>
      <c r="AV64" s="243"/>
      <c r="AW64" s="267"/>
      <c r="AX64" s="243"/>
      <c r="AY64" s="267"/>
      <c r="AZ64" s="277"/>
      <c r="BA64" s="282"/>
      <c r="BB64" s="276"/>
      <c r="BC64" s="243"/>
      <c r="BD64" s="267"/>
      <c r="BE64" s="243"/>
      <c r="BF64" s="267"/>
      <c r="BG64" s="243"/>
      <c r="BH64" s="267"/>
      <c r="BI64" s="277"/>
      <c r="BJ64" s="282"/>
      <c r="BK64" s="276"/>
      <c r="BL64" s="243"/>
      <c r="BM64" s="267"/>
      <c r="BN64" s="243"/>
      <c r="BO64" s="267"/>
      <c r="BP64" s="243"/>
      <c r="BQ64" s="267"/>
      <c r="BR64" s="277"/>
      <c r="BS64" s="282"/>
      <c r="BT64" s="276"/>
      <c r="BU64" s="243"/>
      <c r="BV64" s="267"/>
      <c r="BW64" s="243"/>
      <c r="BX64" s="267"/>
      <c r="BY64" s="243"/>
      <c r="BZ64" s="267"/>
      <c r="CA64" s="277"/>
      <c r="CB64" s="282"/>
      <c r="CC64" s="276"/>
      <c r="CD64" s="243"/>
      <c r="CE64" s="267"/>
      <c r="CF64" s="243"/>
      <c r="CG64" s="267"/>
      <c r="CH64" s="243"/>
      <c r="CI64" s="267"/>
      <c r="CJ64" s="277"/>
      <c r="CK64" s="282"/>
      <c r="CL64" s="276"/>
      <c r="CM64" s="243"/>
      <c r="CN64" s="267"/>
      <c r="CO64" s="243"/>
      <c r="CP64" s="267"/>
      <c r="CQ64" s="243"/>
      <c r="CR64" s="267"/>
      <c r="CS64" s="277"/>
      <c r="CT64" s="282"/>
      <c r="CU64" s="276"/>
      <c r="CV64" s="243"/>
      <c r="CW64" s="267"/>
      <c r="CX64" s="243"/>
      <c r="CY64" s="267"/>
      <c r="CZ64" s="243"/>
      <c r="DA64" s="267"/>
      <c r="DB64" s="277"/>
      <c r="DC64" s="282"/>
      <c r="DD64" s="276"/>
      <c r="DE64" s="243"/>
      <c r="DF64" s="267"/>
      <c r="DG64" s="243"/>
      <c r="DH64" s="267"/>
      <c r="DI64" s="243"/>
      <c r="DJ64" s="267"/>
      <c r="DK64" s="277"/>
      <c r="DL64" s="282"/>
      <c r="DM64" s="276"/>
      <c r="DN64" s="243"/>
      <c r="DO64" s="267"/>
      <c r="DP64" s="243"/>
      <c r="DQ64" s="267"/>
      <c r="DR64" s="243"/>
      <c r="DS64" s="267"/>
      <c r="DT64" s="277"/>
      <c r="DU64" s="282"/>
      <c r="DV64" s="276"/>
      <c r="DW64" s="243"/>
      <c r="DX64" s="267"/>
      <c r="DY64" s="243"/>
      <c r="DZ64" s="267"/>
      <c r="EA64" s="243"/>
      <c r="EB64" s="267"/>
      <c r="EC64" s="277"/>
      <c r="ED64" s="282"/>
      <c r="EE64" s="276"/>
      <c r="EF64" s="243"/>
      <c r="EG64" s="267"/>
      <c r="EH64" s="243"/>
      <c r="EI64" s="267"/>
      <c r="EJ64" s="243"/>
      <c r="EK64" s="267"/>
      <c r="EL64" s="277"/>
      <c r="EM64" s="282"/>
      <c r="EN64" s="276"/>
      <c r="EO64" s="243"/>
      <c r="EP64" s="267"/>
      <c r="EQ64" s="243"/>
      <c r="ER64" s="267"/>
      <c r="ES64" s="243"/>
      <c r="ET64" s="267"/>
      <c r="EU64" s="277"/>
      <c r="EV64" s="282"/>
      <c r="EW64" s="276"/>
      <c r="EX64" s="243"/>
      <c r="EY64" s="267"/>
      <c r="EZ64" s="243"/>
      <c r="FA64" s="267"/>
      <c r="FB64" s="243"/>
      <c r="FC64" s="267"/>
      <c r="FD64" s="277"/>
      <c r="FE64" s="282"/>
      <c r="FF64" s="276"/>
      <c r="FG64" s="243"/>
      <c r="FH64" s="267"/>
      <c r="FI64" s="243"/>
      <c r="FJ64" s="267"/>
      <c r="FK64" s="243"/>
      <c r="FL64" s="267"/>
      <c r="FM64" s="277"/>
      <c r="FN64" s="282"/>
      <c r="FO64" s="276"/>
      <c r="FP64" s="243"/>
      <c r="FQ64" s="267"/>
      <c r="FR64" s="243"/>
      <c r="FS64" s="267"/>
      <c r="FT64" s="243"/>
      <c r="FU64" s="267"/>
      <c r="FV64" s="277"/>
      <c r="FW64" s="282"/>
    </row>
    <row r="65" spans="1:179" ht="18" customHeight="1">
      <c r="A65" s="245" t="s">
        <v>259</v>
      </c>
      <c r="B65" s="306"/>
      <c r="C65" s="306"/>
      <c r="D65" s="322"/>
      <c r="E65" s="309"/>
      <c r="F65" s="253">
        <f t="shared" si="31"/>
        <v>0</v>
      </c>
      <c r="G65" s="250">
        <f t="shared" si="30"/>
        <v>0</v>
      </c>
      <c r="H65" s="250">
        <f t="shared" si="30"/>
        <v>0</v>
      </c>
      <c r="I65" s="250">
        <f t="shared" si="30"/>
        <v>0</v>
      </c>
      <c r="J65" s="250">
        <f t="shared" si="30"/>
        <v>0</v>
      </c>
      <c r="K65" s="250">
        <f t="shared" si="30"/>
        <v>0</v>
      </c>
      <c r="L65" s="250">
        <f t="shared" si="30"/>
        <v>0</v>
      </c>
      <c r="M65" s="259">
        <f t="shared" si="30"/>
        <v>0</v>
      </c>
      <c r="N65" s="253">
        <f>+F65+H65+J65+L65</f>
        <v>0</v>
      </c>
      <c r="O65" s="250">
        <f>+G65+I65+K65+M65</f>
        <v>0</v>
      </c>
      <c r="P65" s="301"/>
      <c r="Q65" s="302"/>
      <c r="R65" s="267"/>
      <c r="S65" s="243"/>
      <c r="T65" s="267"/>
      <c r="U65" s="243"/>
      <c r="V65" s="267"/>
      <c r="W65" s="243"/>
      <c r="X65" s="267"/>
      <c r="Y65" s="277"/>
      <c r="Z65" s="282"/>
      <c r="AA65" s="276"/>
      <c r="AB65" s="243"/>
      <c r="AC65" s="267"/>
      <c r="AD65" s="243"/>
      <c r="AE65" s="267"/>
      <c r="AF65" s="243"/>
      <c r="AG65" s="267"/>
      <c r="AH65" s="277"/>
      <c r="AI65" s="282"/>
      <c r="AJ65" s="276"/>
      <c r="AK65" s="243"/>
      <c r="AL65" s="267"/>
      <c r="AM65" s="243"/>
      <c r="AN65" s="267"/>
      <c r="AO65" s="243"/>
      <c r="AP65" s="267"/>
      <c r="AQ65" s="277"/>
      <c r="AR65" s="282"/>
      <c r="AS65" s="276"/>
      <c r="AT65" s="243"/>
      <c r="AU65" s="267"/>
      <c r="AV65" s="243"/>
      <c r="AW65" s="267"/>
      <c r="AX65" s="243"/>
      <c r="AY65" s="267"/>
      <c r="AZ65" s="277"/>
      <c r="BA65" s="282"/>
      <c r="BB65" s="276"/>
      <c r="BC65" s="243"/>
      <c r="BD65" s="267"/>
      <c r="BE65" s="243"/>
      <c r="BF65" s="267"/>
      <c r="BG65" s="243"/>
      <c r="BH65" s="267"/>
      <c r="BI65" s="277"/>
      <c r="BJ65" s="282"/>
      <c r="BK65" s="276"/>
      <c r="BL65" s="243"/>
      <c r="BM65" s="267"/>
      <c r="BN65" s="243"/>
      <c r="BO65" s="267"/>
      <c r="BP65" s="243"/>
      <c r="BQ65" s="267"/>
      <c r="BR65" s="277"/>
      <c r="BS65" s="282"/>
      <c r="BT65" s="276"/>
      <c r="BU65" s="243"/>
      <c r="BV65" s="267"/>
      <c r="BW65" s="243"/>
      <c r="BX65" s="267"/>
      <c r="BY65" s="243"/>
      <c r="BZ65" s="267"/>
      <c r="CA65" s="277"/>
      <c r="CB65" s="282"/>
      <c r="CC65" s="276"/>
      <c r="CD65" s="243"/>
      <c r="CE65" s="267"/>
      <c r="CF65" s="243"/>
      <c r="CG65" s="267"/>
      <c r="CH65" s="243"/>
      <c r="CI65" s="267"/>
      <c r="CJ65" s="277"/>
      <c r="CK65" s="282"/>
      <c r="CL65" s="276"/>
      <c r="CM65" s="243"/>
      <c r="CN65" s="267"/>
      <c r="CO65" s="243"/>
      <c r="CP65" s="267"/>
      <c r="CQ65" s="243"/>
      <c r="CR65" s="267"/>
      <c r="CS65" s="277"/>
      <c r="CT65" s="282"/>
      <c r="CU65" s="276"/>
      <c r="CV65" s="243"/>
      <c r="CW65" s="267"/>
      <c r="CX65" s="243"/>
      <c r="CY65" s="267"/>
      <c r="CZ65" s="243"/>
      <c r="DA65" s="267"/>
      <c r="DB65" s="277"/>
      <c r="DC65" s="282"/>
      <c r="DD65" s="276"/>
      <c r="DE65" s="243"/>
      <c r="DF65" s="267"/>
      <c r="DG65" s="243"/>
      <c r="DH65" s="267"/>
      <c r="DI65" s="243"/>
      <c r="DJ65" s="267"/>
      <c r="DK65" s="277"/>
      <c r="DL65" s="282"/>
      <c r="DM65" s="276"/>
      <c r="DN65" s="243"/>
      <c r="DO65" s="267"/>
      <c r="DP65" s="243"/>
      <c r="DQ65" s="267"/>
      <c r="DR65" s="243"/>
      <c r="DS65" s="267"/>
      <c r="DT65" s="277"/>
      <c r="DU65" s="282"/>
      <c r="DV65" s="276"/>
      <c r="DW65" s="243"/>
      <c r="DX65" s="267"/>
      <c r="DY65" s="243"/>
      <c r="DZ65" s="267"/>
      <c r="EA65" s="243"/>
      <c r="EB65" s="267"/>
      <c r="EC65" s="277"/>
      <c r="ED65" s="282"/>
      <c r="EE65" s="276"/>
      <c r="EF65" s="243"/>
      <c r="EG65" s="267"/>
      <c r="EH65" s="243"/>
      <c r="EI65" s="267"/>
      <c r="EJ65" s="243"/>
      <c r="EK65" s="267"/>
      <c r="EL65" s="277"/>
      <c r="EM65" s="282"/>
      <c r="EN65" s="276"/>
      <c r="EO65" s="243"/>
      <c r="EP65" s="267"/>
      <c r="EQ65" s="243"/>
      <c r="ER65" s="267"/>
      <c r="ES65" s="243"/>
      <c r="ET65" s="267"/>
      <c r="EU65" s="277"/>
      <c r="EV65" s="282"/>
      <c r="EW65" s="276"/>
      <c r="EX65" s="243"/>
      <c r="EY65" s="267"/>
      <c r="EZ65" s="243"/>
      <c r="FA65" s="267"/>
      <c r="FB65" s="243"/>
      <c r="FC65" s="267"/>
      <c r="FD65" s="277"/>
      <c r="FE65" s="282"/>
      <c r="FF65" s="276"/>
      <c r="FG65" s="243"/>
      <c r="FH65" s="267"/>
      <c r="FI65" s="243"/>
      <c r="FJ65" s="267"/>
      <c r="FK65" s="243"/>
      <c r="FL65" s="267"/>
      <c r="FM65" s="277"/>
      <c r="FN65" s="282"/>
      <c r="FO65" s="276"/>
      <c r="FP65" s="243"/>
      <c r="FQ65" s="267"/>
      <c r="FR65" s="243"/>
      <c r="FS65" s="267"/>
      <c r="FT65" s="243"/>
      <c r="FU65" s="267"/>
      <c r="FV65" s="277"/>
      <c r="FW65" s="282"/>
    </row>
    <row r="66" spans="1:179" ht="18" customHeight="1" thickBot="1">
      <c r="A66" s="246" t="s">
        <v>260</v>
      </c>
      <c r="B66" s="307"/>
      <c r="C66" s="307"/>
      <c r="D66" s="323"/>
      <c r="E66" s="310"/>
      <c r="F66" s="253">
        <f t="shared" si="31"/>
        <v>0</v>
      </c>
      <c r="G66" s="250">
        <f t="shared" si="30"/>
        <v>0</v>
      </c>
      <c r="H66" s="250">
        <f t="shared" si="30"/>
        <v>0</v>
      </c>
      <c r="I66" s="250">
        <f t="shared" si="30"/>
        <v>0</v>
      </c>
      <c r="J66" s="250">
        <f t="shared" si="30"/>
        <v>0</v>
      </c>
      <c r="K66" s="250">
        <f t="shared" si="30"/>
        <v>0</v>
      </c>
      <c r="L66" s="250">
        <f t="shared" si="30"/>
        <v>0</v>
      </c>
      <c r="M66" s="259">
        <f t="shared" si="30"/>
        <v>0</v>
      </c>
      <c r="N66" s="253">
        <f>+F66+H66+J66+L66</f>
        <v>0</v>
      </c>
      <c r="O66" s="250">
        <f>+G66+I66+K66+M66</f>
        <v>0</v>
      </c>
      <c r="P66" s="303"/>
      <c r="Q66" s="304"/>
      <c r="R66" s="278"/>
      <c r="S66" s="249"/>
      <c r="T66" s="279"/>
      <c r="U66" s="249"/>
      <c r="V66" s="279"/>
      <c r="W66" s="249"/>
      <c r="X66" s="279"/>
      <c r="Y66" s="280"/>
      <c r="Z66" s="283"/>
      <c r="AA66" s="278"/>
      <c r="AB66" s="249"/>
      <c r="AC66" s="279"/>
      <c r="AD66" s="249"/>
      <c r="AE66" s="279"/>
      <c r="AF66" s="249"/>
      <c r="AG66" s="279"/>
      <c r="AH66" s="280"/>
      <c r="AI66" s="283"/>
      <c r="AJ66" s="278"/>
      <c r="AK66" s="249"/>
      <c r="AL66" s="279"/>
      <c r="AM66" s="249"/>
      <c r="AN66" s="279"/>
      <c r="AO66" s="249"/>
      <c r="AP66" s="279"/>
      <c r="AQ66" s="280"/>
      <c r="AR66" s="283"/>
      <c r="AS66" s="278"/>
      <c r="AT66" s="249"/>
      <c r="AU66" s="279"/>
      <c r="AV66" s="249"/>
      <c r="AW66" s="279"/>
      <c r="AX66" s="249"/>
      <c r="AY66" s="279"/>
      <c r="AZ66" s="280"/>
      <c r="BA66" s="283"/>
      <c r="BB66" s="278"/>
      <c r="BC66" s="249"/>
      <c r="BD66" s="279"/>
      <c r="BE66" s="249"/>
      <c r="BF66" s="279"/>
      <c r="BG66" s="249"/>
      <c r="BH66" s="279"/>
      <c r="BI66" s="280"/>
      <c r="BJ66" s="283"/>
      <c r="BK66" s="278"/>
      <c r="BL66" s="249"/>
      <c r="BM66" s="279"/>
      <c r="BN66" s="249"/>
      <c r="BO66" s="279"/>
      <c r="BP66" s="249"/>
      <c r="BQ66" s="279"/>
      <c r="BR66" s="280"/>
      <c r="BS66" s="283"/>
      <c r="BT66" s="278"/>
      <c r="BU66" s="249"/>
      <c r="BV66" s="279"/>
      <c r="BW66" s="249"/>
      <c r="BX66" s="279"/>
      <c r="BY66" s="249"/>
      <c r="BZ66" s="279"/>
      <c r="CA66" s="280"/>
      <c r="CB66" s="283"/>
      <c r="CC66" s="278"/>
      <c r="CD66" s="249"/>
      <c r="CE66" s="279"/>
      <c r="CF66" s="249"/>
      <c r="CG66" s="279"/>
      <c r="CH66" s="249"/>
      <c r="CI66" s="279"/>
      <c r="CJ66" s="280"/>
      <c r="CK66" s="283"/>
      <c r="CL66" s="278"/>
      <c r="CM66" s="249"/>
      <c r="CN66" s="279"/>
      <c r="CO66" s="249"/>
      <c r="CP66" s="279"/>
      <c r="CQ66" s="249"/>
      <c r="CR66" s="279"/>
      <c r="CS66" s="280"/>
      <c r="CT66" s="283"/>
      <c r="CU66" s="278"/>
      <c r="CV66" s="249"/>
      <c r="CW66" s="279"/>
      <c r="CX66" s="249"/>
      <c r="CY66" s="279"/>
      <c r="CZ66" s="249"/>
      <c r="DA66" s="279"/>
      <c r="DB66" s="280"/>
      <c r="DC66" s="283"/>
      <c r="DD66" s="278"/>
      <c r="DE66" s="249"/>
      <c r="DF66" s="279"/>
      <c r="DG66" s="249"/>
      <c r="DH66" s="279"/>
      <c r="DI66" s="249"/>
      <c r="DJ66" s="279"/>
      <c r="DK66" s="280"/>
      <c r="DL66" s="283"/>
      <c r="DM66" s="278"/>
      <c r="DN66" s="249"/>
      <c r="DO66" s="279"/>
      <c r="DP66" s="249"/>
      <c r="DQ66" s="279"/>
      <c r="DR66" s="249"/>
      <c r="DS66" s="279"/>
      <c r="DT66" s="280"/>
      <c r="DU66" s="283"/>
      <c r="DV66" s="278"/>
      <c r="DW66" s="249"/>
      <c r="DX66" s="279"/>
      <c r="DY66" s="249"/>
      <c r="DZ66" s="279"/>
      <c r="EA66" s="249"/>
      <c r="EB66" s="279"/>
      <c r="EC66" s="280"/>
      <c r="ED66" s="283"/>
      <c r="EE66" s="278"/>
      <c r="EF66" s="249"/>
      <c r="EG66" s="279"/>
      <c r="EH66" s="249"/>
      <c r="EI66" s="279"/>
      <c r="EJ66" s="249"/>
      <c r="EK66" s="279"/>
      <c r="EL66" s="280"/>
      <c r="EM66" s="283"/>
      <c r="EN66" s="278"/>
      <c r="EO66" s="249"/>
      <c r="EP66" s="279"/>
      <c r="EQ66" s="249"/>
      <c r="ER66" s="279"/>
      <c r="ES66" s="249"/>
      <c r="ET66" s="279"/>
      <c r="EU66" s="280"/>
      <c r="EV66" s="283"/>
      <c r="EW66" s="278"/>
      <c r="EX66" s="249"/>
      <c r="EY66" s="279"/>
      <c r="EZ66" s="249"/>
      <c r="FA66" s="279"/>
      <c r="FB66" s="249"/>
      <c r="FC66" s="279"/>
      <c r="FD66" s="280"/>
      <c r="FE66" s="283"/>
      <c r="FF66" s="278"/>
      <c r="FG66" s="249"/>
      <c r="FH66" s="279"/>
      <c r="FI66" s="249"/>
      <c r="FJ66" s="279"/>
      <c r="FK66" s="249"/>
      <c r="FL66" s="279"/>
      <c r="FM66" s="280"/>
      <c r="FN66" s="283"/>
      <c r="FO66" s="278"/>
      <c r="FP66" s="249"/>
      <c r="FQ66" s="279"/>
      <c r="FR66" s="249"/>
      <c r="FS66" s="279"/>
      <c r="FT66" s="249"/>
      <c r="FU66" s="279"/>
      <c r="FV66" s="280"/>
      <c r="FW66" s="283"/>
    </row>
    <row r="67" spans="1:179" ht="16.5" thickBot="1">
      <c r="A67" s="228" t="s">
        <v>323</v>
      </c>
      <c r="B67" s="240"/>
      <c r="C67" s="237"/>
      <c r="D67" s="237"/>
      <c r="E67" s="239"/>
      <c r="F67" s="264">
        <f>SUM(F54:F66)</f>
        <v>30</v>
      </c>
      <c r="G67" s="265">
        <f aca="true" t="shared" si="36" ref="G67:P67">SUM(G54:G66)</f>
        <v>26</v>
      </c>
      <c r="H67" s="265">
        <f t="shared" si="36"/>
        <v>41</v>
      </c>
      <c r="I67" s="265">
        <f t="shared" si="36"/>
        <v>15</v>
      </c>
      <c r="J67" s="265">
        <f t="shared" si="36"/>
        <v>28</v>
      </c>
      <c r="K67" s="265">
        <f t="shared" si="36"/>
        <v>28</v>
      </c>
      <c r="L67" s="265">
        <f t="shared" si="36"/>
        <v>31</v>
      </c>
      <c r="M67" s="271">
        <f t="shared" si="36"/>
        <v>25</v>
      </c>
      <c r="N67" s="264">
        <f t="shared" si="36"/>
        <v>130</v>
      </c>
      <c r="O67" s="271">
        <f t="shared" si="36"/>
        <v>94</v>
      </c>
      <c r="P67" s="271">
        <f t="shared" si="36"/>
        <v>138</v>
      </c>
      <c r="Q67" s="272">
        <f>+SUM(N67*2+P67)/(N67+O67)</f>
        <v>1.7767857142857142</v>
      </c>
      <c r="R67" s="284"/>
      <c r="S67" s="285" t="str">
        <f>IF(SUM(R54:S66)=4," ","err")</f>
        <v> </v>
      </c>
      <c r="T67" s="286"/>
      <c r="U67" s="285" t="str">
        <f>IF(SUM(T54:U66)=4," ","err")</f>
        <v> </v>
      </c>
      <c r="V67" s="286"/>
      <c r="W67" s="285" t="str">
        <f>IF(SUM(V54:W66)=4," ","err")</f>
        <v> </v>
      </c>
      <c r="X67" s="286"/>
      <c r="Y67" s="285" t="str">
        <f>IF(SUM(X54:Y66)=4," ","err")</f>
        <v> </v>
      </c>
      <c r="Z67" s="287">
        <f>IF((SUM(R54:R66)+SUM(T54:T66)+SUM(V54:V66)+SUM(X54:X66))&gt;8,1,0)</f>
        <v>1</v>
      </c>
      <c r="AA67" s="284"/>
      <c r="AB67" s="285" t="str">
        <f>IF(SUM(AA54:AB66)=4," ","err")</f>
        <v> </v>
      </c>
      <c r="AC67" s="286"/>
      <c r="AD67" s="285" t="str">
        <f>IF(SUM(AC54:AD66)=4," ","err")</f>
        <v> </v>
      </c>
      <c r="AE67" s="286"/>
      <c r="AF67" s="285" t="str">
        <f>IF(SUM(AE54:AF66)=4," ","err")</f>
        <v> </v>
      </c>
      <c r="AG67" s="286"/>
      <c r="AH67" s="285" t="str">
        <f>IF(SUM(AG54:AH66)=4," ","err")</f>
        <v> </v>
      </c>
      <c r="AI67" s="287">
        <f>IF((SUM(AA54:AA66)+SUM(AC54:AC66)+SUM(AE54:AE66)+SUM(AG54:AG66))&gt;8,1,0)</f>
        <v>1</v>
      </c>
      <c r="AJ67" s="284"/>
      <c r="AK67" s="285" t="str">
        <f>IF(SUM(AJ54:AK66)=4," ","err")</f>
        <v> </v>
      </c>
      <c r="AL67" s="286"/>
      <c r="AM67" s="285" t="str">
        <f>IF(SUM(AL54:AM66)=4," ","err")</f>
        <v> </v>
      </c>
      <c r="AN67" s="286"/>
      <c r="AO67" s="285" t="str">
        <f>IF(SUM(AN54:AO66)=4," ","err")</f>
        <v> </v>
      </c>
      <c r="AP67" s="286"/>
      <c r="AQ67" s="285" t="str">
        <f>IF(SUM(AP54:AQ66)=4," ","err")</f>
        <v> </v>
      </c>
      <c r="AR67" s="287">
        <f>IF((SUM(AJ54:AJ66)+SUM(AL54:AL66)+SUM(AN54:AN66)+SUM(AP54:AP66))&gt;8,1,0)</f>
        <v>1</v>
      </c>
      <c r="AS67" s="284"/>
      <c r="AT67" s="285" t="str">
        <f>IF(SUM(AS54:AT66)=4," ","err")</f>
        <v> </v>
      </c>
      <c r="AU67" s="286"/>
      <c r="AV67" s="285" t="str">
        <f>IF(SUM(AU54:AV66)=4," ","err")</f>
        <v> </v>
      </c>
      <c r="AW67" s="286"/>
      <c r="AX67" s="285" t="str">
        <f>IF(SUM(AW54:AX66)=4," ","err")</f>
        <v> </v>
      </c>
      <c r="AY67" s="286"/>
      <c r="AZ67" s="285" t="str">
        <f>IF(SUM(AY54:AZ66)=4," ","err")</f>
        <v> </v>
      </c>
      <c r="BA67" s="287">
        <f>IF((SUM(AS54:AS66)+SUM(AU54:AU66)+SUM(AW54:AW66)+SUM(AY54:AY66))&gt;8,1,0)</f>
        <v>0</v>
      </c>
      <c r="BB67" s="284"/>
      <c r="BC67" s="285" t="str">
        <f>IF(SUM(BB54:BC66)=4," ","err")</f>
        <v> </v>
      </c>
      <c r="BD67" s="286"/>
      <c r="BE67" s="285" t="str">
        <f>IF(SUM(BD54:BE66)=4," ","err")</f>
        <v> </v>
      </c>
      <c r="BF67" s="286"/>
      <c r="BG67" s="285" t="str">
        <f>IF(SUM(BF54:BG66)=4," ","err")</f>
        <v> </v>
      </c>
      <c r="BH67" s="286"/>
      <c r="BI67" s="285" t="str">
        <f>IF(SUM(BH54:BI66)=4," ","err")</f>
        <v> </v>
      </c>
      <c r="BJ67" s="287">
        <f>IF((SUM(BB54:BB66)+SUM(BD54:BD66)+SUM(BF54:BF66)+SUM(BH54:BH66))&gt;8,1,0)</f>
        <v>1</v>
      </c>
      <c r="BK67" s="284"/>
      <c r="BL67" s="285" t="str">
        <f>IF(SUM(BK54:BL66)=4," ","err")</f>
        <v> </v>
      </c>
      <c r="BM67" s="286"/>
      <c r="BN67" s="285" t="str">
        <f>IF(SUM(BM54:BN66)=4," ","err")</f>
        <v> </v>
      </c>
      <c r="BO67" s="286"/>
      <c r="BP67" s="285" t="str">
        <f>IF(SUM(BO54:BP66)=4," ","err")</f>
        <v> </v>
      </c>
      <c r="BQ67" s="286"/>
      <c r="BR67" s="285" t="str">
        <f>IF(SUM(BQ54:BR66)=4," ","err")</f>
        <v> </v>
      </c>
      <c r="BS67" s="287">
        <f>IF((SUM(BK54:BK66)+SUM(BM54:BM66)+SUM(BO54:BO66)+SUM(BQ54:BQ66))&gt;8,1,0)</f>
        <v>1</v>
      </c>
      <c r="BT67" s="284"/>
      <c r="BU67" s="285" t="str">
        <f>IF(SUM(BT54:BU66)=4," ","err")</f>
        <v> </v>
      </c>
      <c r="BV67" s="286"/>
      <c r="BW67" s="285" t="str">
        <f>IF(SUM(BV54:BW66)=4," ","err")</f>
        <v> </v>
      </c>
      <c r="BX67" s="286"/>
      <c r="BY67" s="285" t="str">
        <f>IF(SUM(BX54:BY66)=4," ","err")</f>
        <v> </v>
      </c>
      <c r="BZ67" s="286"/>
      <c r="CA67" s="285" t="str">
        <f>IF(SUM(BZ54:CA66)=4," ","err")</f>
        <v> </v>
      </c>
      <c r="CB67" s="287">
        <f>IF((SUM(BT54:BT66)+SUM(BV54:BV66)+SUM(BX54:BX66)+SUM(BZ54:BZ66))&gt;8,1,0)</f>
        <v>0</v>
      </c>
      <c r="CC67" s="284"/>
      <c r="CD67" s="285" t="str">
        <f>IF(SUM(CC54:CD66)=4," ","err")</f>
        <v> </v>
      </c>
      <c r="CE67" s="286"/>
      <c r="CF67" s="285" t="str">
        <f>IF(SUM(CE54:CF66)=4," ","err")</f>
        <v> </v>
      </c>
      <c r="CG67" s="286"/>
      <c r="CH67" s="285" t="str">
        <f>IF(SUM(CG54:CH66)=4," ","err")</f>
        <v> </v>
      </c>
      <c r="CI67" s="286"/>
      <c r="CJ67" s="285" t="str">
        <f>IF(SUM(CI54:CJ66)=4," ","err")</f>
        <v> </v>
      </c>
      <c r="CK67" s="287">
        <f>IF((SUM(CC54:CC66)+SUM(CE54:CE66)+SUM(CG54:CG66)+SUM(CI54:CI66))&gt;8,1,0)</f>
        <v>1</v>
      </c>
      <c r="CL67" s="284"/>
      <c r="CM67" s="285" t="str">
        <f>IF(SUM(CL54:CM66)=4," ","err")</f>
        <v> </v>
      </c>
      <c r="CN67" s="286"/>
      <c r="CO67" s="285" t="str">
        <f>IF(SUM(CN54:CO66)=4," ","err")</f>
        <v> </v>
      </c>
      <c r="CP67" s="286"/>
      <c r="CQ67" s="285" t="str">
        <f>IF(SUM(CP54:CQ66)=4," ","err")</f>
        <v> </v>
      </c>
      <c r="CR67" s="286"/>
      <c r="CS67" s="285" t="str">
        <f>IF(SUM(CR54:CS66)=4," ","err")</f>
        <v> </v>
      </c>
      <c r="CT67" s="287">
        <f>IF((SUM(CL54:CL66)+SUM(CN54:CN66)+SUM(CP54:CP66)+SUM(CR54:CR66))&gt;8,1,0)</f>
        <v>1</v>
      </c>
      <c r="CU67" s="284"/>
      <c r="CV67" s="285" t="str">
        <f>IF(SUM(CU54:CV66)=4," ","err")</f>
        <v> </v>
      </c>
      <c r="CW67" s="286"/>
      <c r="CX67" s="285" t="str">
        <f>IF(SUM(CW54:CX66)=4," ","err")</f>
        <v> </v>
      </c>
      <c r="CY67" s="286"/>
      <c r="CZ67" s="285" t="str">
        <f>IF(SUM(CY54:CZ66)=4," ","err")</f>
        <v> </v>
      </c>
      <c r="DA67" s="286"/>
      <c r="DB67" s="285" t="str">
        <f>IF(SUM(DA54:DB66)=4," ","err")</f>
        <v> </v>
      </c>
      <c r="DC67" s="287">
        <f>IF((SUM(CU54:CU66)+SUM(CW54:CW66)+SUM(CY54:CY66)+SUM(DA54:DA66))&gt;8,1,0)</f>
        <v>1</v>
      </c>
      <c r="DD67" s="284"/>
      <c r="DE67" s="285" t="str">
        <f>IF(SUM(DD54:DE66)=4," ","err")</f>
        <v> </v>
      </c>
      <c r="DF67" s="286"/>
      <c r="DG67" s="285" t="str">
        <f>IF(SUM(DF54:DG66)=4," ","err")</f>
        <v> </v>
      </c>
      <c r="DH67" s="286"/>
      <c r="DI67" s="285" t="str">
        <f>IF(SUM(DH54:DI66)=4," ","err")</f>
        <v> </v>
      </c>
      <c r="DJ67" s="286"/>
      <c r="DK67" s="285" t="str">
        <f>IF(SUM(DJ54:DK66)=4," ","err")</f>
        <v> </v>
      </c>
      <c r="DL67" s="287">
        <f>IF((SUM(DD54:DD66)+SUM(DF54:DF66)+SUM(DH54:DH66)+SUM(DJ54:DJ66))&gt;8,1,0)</f>
        <v>1</v>
      </c>
      <c r="DM67" s="284"/>
      <c r="DN67" s="285" t="str">
        <f>IF(SUM(DM54:DN66)=4," ","err")</f>
        <v> </v>
      </c>
      <c r="DO67" s="286"/>
      <c r="DP67" s="285" t="str">
        <f>IF(SUM(DO54:DP66)=4," ","err")</f>
        <v> </v>
      </c>
      <c r="DQ67" s="286"/>
      <c r="DR67" s="285" t="str">
        <f>IF(SUM(DQ54:DR66)=4," ","err")</f>
        <v> </v>
      </c>
      <c r="DS67" s="286"/>
      <c r="DT67" s="285" t="str">
        <f>IF(SUM(DS54:DT66)=4," ","err")</f>
        <v> </v>
      </c>
      <c r="DU67" s="287">
        <f>IF((SUM(DM54:DM66)+SUM(DO54:DO66)+SUM(DQ54:DQ66)+SUM(DS54:DS66))&gt;8,1,0)</f>
        <v>0</v>
      </c>
      <c r="DV67" s="284"/>
      <c r="DW67" s="285" t="str">
        <f>IF(SUM(DV54:DW66)=4," ","err")</f>
        <v> </v>
      </c>
      <c r="DX67" s="286"/>
      <c r="DY67" s="285" t="str">
        <f>IF(SUM(DX54:DY66)=4," ","err")</f>
        <v> </v>
      </c>
      <c r="DZ67" s="286"/>
      <c r="EA67" s="285" t="str">
        <f>IF(SUM(DZ54:EA66)=4," ","err")</f>
        <v> </v>
      </c>
      <c r="EB67" s="286"/>
      <c r="EC67" s="285" t="str">
        <f>IF(SUM(EB54:EC66)=4," ","err")</f>
        <v> </v>
      </c>
      <c r="ED67" s="287">
        <f>IF((SUM(DV54:DV66)+SUM(DX54:DX66)+SUM(DZ54:DZ66)+SUM(EB54:EB66))&gt;8,1,0)</f>
        <v>1</v>
      </c>
      <c r="EE67" s="284"/>
      <c r="EF67" s="285" t="str">
        <f>IF(SUM(EE54:EF66)=4," ","err")</f>
        <v> </v>
      </c>
      <c r="EG67" s="286"/>
      <c r="EH67" s="285" t="str">
        <f>IF(SUM(EG54:EH66)=4," ","err")</f>
        <v> </v>
      </c>
      <c r="EI67" s="286"/>
      <c r="EJ67" s="285" t="str">
        <f>IF(SUM(EI54:EJ66)=4," ","err")</f>
        <v> </v>
      </c>
      <c r="EK67" s="286"/>
      <c r="EL67" s="285" t="str">
        <f>IF(SUM(EK54:EL66)=4," ","err")</f>
        <v> </v>
      </c>
      <c r="EM67" s="287">
        <f>IF((SUM(EE54:EE66)+SUM(EG54:EG66)+SUM(EI54:EI66)+SUM(EK54:EK66))&gt;8,1,0)</f>
        <v>0</v>
      </c>
      <c r="EN67" s="284"/>
      <c r="EO67" s="285" t="str">
        <f>IF(SUM(EN54:EO66)=4," ","err")</f>
        <v>err</v>
      </c>
      <c r="EP67" s="286"/>
      <c r="EQ67" s="285" t="str">
        <f>IF(SUM(EP54:EQ66)=4," ","err")</f>
        <v>err</v>
      </c>
      <c r="ER67" s="286"/>
      <c r="ES67" s="285" t="str">
        <f>IF(SUM(ER54:ES66)=4," ","err")</f>
        <v>err</v>
      </c>
      <c r="ET67" s="286"/>
      <c r="EU67" s="285" t="str">
        <f>IF(SUM(ET54:EU66)=4," ","err")</f>
        <v>err</v>
      </c>
      <c r="EV67" s="287">
        <f>IF((SUM(EN54:EN66)+SUM(EP54:EP66)+SUM(ER54:ER66)+SUM(ET54:ET66))&gt;8,1,0)</f>
        <v>0</v>
      </c>
      <c r="EW67" s="284"/>
      <c r="EX67" s="285" t="str">
        <f>IF(SUM(EW54:EX66)=4," ","err")</f>
        <v>err</v>
      </c>
      <c r="EY67" s="286"/>
      <c r="EZ67" s="285" t="str">
        <f>IF(SUM(EY54:EZ66)=4," ","err")</f>
        <v>err</v>
      </c>
      <c r="FA67" s="286"/>
      <c r="FB67" s="285" t="str">
        <f>IF(SUM(FA54:FB66)=4," ","err")</f>
        <v>err</v>
      </c>
      <c r="FC67" s="286"/>
      <c r="FD67" s="285" t="str">
        <f>IF(SUM(FC54:FD66)=4," ","err")</f>
        <v>err</v>
      </c>
      <c r="FE67" s="287">
        <f>IF((SUM(EW54:EW66)+SUM(EY54:EY66)+SUM(FA54:FA66)+SUM(FC54:FC66))&gt;8,1,0)</f>
        <v>0</v>
      </c>
      <c r="FF67" s="284"/>
      <c r="FG67" s="285" t="str">
        <f>IF(SUM(FF54:FG66)=4," ","err")</f>
        <v>err</v>
      </c>
      <c r="FH67" s="286"/>
      <c r="FI67" s="285" t="str">
        <f>IF(SUM(FH54:FI66)=4," ","err")</f>
        <v>err</v>
      </c>
      <c r="FJ67" s="286"/>
      <c r="FK67" s="285" t="str">
        <f>IF(SUM(FJ54:FK66)=4," ","err")</f>
        <v>err</v>
      </c>
      <c r="FL67" s="286"/>
      <c r="FM67" s="285" t="str">
        <f>IF(SUM(FL54:FM66)=4," ","err")</f>
        <v>err</v>
      </c>
      <c r="FN67" s="287">
        <f>IF((SUM(FF54:FF66)+SUM(FH54:FH66)+SUM(FJ54:FJ66)+SUM(FL54:FL66))&gt;8,1,0)</f>
        <v>0</v>
      </c>
      <c r="FO67" s="284"/>
      <c r="FP67" s="285" t="str">
        <f>IF(SUM(FO54:FP66)=4," ","err")</f>
        <v>err</v>
      </c>
      <c r="FQ67" s="286"/>
      <c r="FR67" s="285" t="str">
        <f>IF(SUM(FQ54:FR66)=4," ","err")</f>
        <v>err</v>
      </c>
      <c r="FS67" s="286"/>
      <c r="FT67" s="285" t="str">
        <f>IF(SUM(FS54:FT66)=4," ","err")</f>
        <v>err</v>
      </c>
      <c r="FU67" s="286"/>
      <c r="FV67" s="285" t="str">
        <f>IF(SUM(FU54:FV66)=4," ","err")</f>
        <v>err</v>
      </c>
      <c r="FW67" s="287">
        <f>IF((SUM(FO54:FO66)+SUM(FQ54:FQ66)+SUM(FS54:FS66)+SUM(FU54:FU66))&gt;8,1,0)</f>
        <v>0</v>
      </c>
    </row>
    <row r="68" ht="15">
      <c r="A68" s="228" t="s">
        <v>324</v>
      </c>
    </row>
    <row r="69" ht="15.75" thickBot="1"/>
    <row r="70" spans="1:179" ht="21" customHeight="1" thickBot="1">
      <c r="A70" s="328" t="s">
        <v>297</v>
      </c>
      <c r="B70" s="291"/>
      <c r="C70" s="292"/>
      <c r="D70" s="320"/>
      <c r="E70" s="293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5"/>
      <c r="R70" s="576"/>
      <c r="S70" s="577"/>
      <c r="T70" s="577"/>
      <c r="U70" s="577"/>
      <c r="V70" s="577"/>
      <c r="W70" s="577"/>
      <c r="X70" s="577"/>
      <c r="Y70" s="577"/>
      <c r="Z70" s="578"/>
      <c r="AA70" s="576"/>
      <c r="AB70" s="577"/>
      <c r="AC70" s="577"/>
      <c r="AD70" s="577"/>
      <c r="AE70" s="577"/>
      <c r="AF70" s="577"/>
      <c r="AG70" s="577"/>
      <c r="AH70" s="577"/>
      <c r="AI70" s="578"/>
      <c r="AJ70" s="576"/>
      <c r="AK70" s="577"/>
      <c r="AL70" s="577"/>
      <c r="AM70" s="577"/>
      <c r="AN70" s="577"/>
      <c r="AO70" s="577"/>
      <c r="AP70" s="577"/>
      <c r="AQ70" s="577"/>
      <c r="AR70" s="578"/>
      <c r="AS70" s="576"/>
      <c r="AT70" s="577"/>
      <c r="AU70" s="577"/>
      <c r="AV70" s="577"/>
      <c r="AW70" s="577"/>
      <c r="AX70" s="577"/>
      <c r="AY70" s="577"/>
      <c r="AZ70" s="577"/>
      <c r="BA70" s="578"/>
      <c r="BB70" s="576"/>
      <c r="BC70" s="577"/>
      <c r="BD70" s="577"/>
      <c r="BE70" s="577"/>
      <c r="BF70" s="577"/>
      <c r="BG70" s="577"/>
      <c r="BH70" s="577"/>
      <c r="BI70" s="577"/>
      <c r="BJ70" s="578"/>
      <c r="BK70" s="576"/>
      <c r="BL70" s="577"/>
      <c r="BM70" s="577"/>
      <c r="BN70" s="577"/>
      <c r="BO70" s="577"/>
      <c r="BP70" s="577"/>
      <c r="BQ70" s="577"/>
      <c r="BR70" s="577"/>
      <c r="BS70" s="578"/>
      <c r="BT70" s="576"/>
      <c r="BU70" s="577"/>
      <c r="BV70" s="577"/>
      <c r="BW70" s="577"/>
      <c r="BX70" s="577"/>
      <c r="BY70" s="577"/>
      <c r="BZ70" s="577"/>
      <c r="CA70" s="577"/>
      <c r="CB70" s="578"/>
      <c r="CC70" s="576"/>
      <c r="CD70" s="577"/>
      <c r="CE70" s="577"/>
      <c r="CF70" s="577"/>
      <c r="CG70" s="577"/>
      <c r="CH70" s="577"/>
      <c r="CI70" s="577"/>
      <c r="CJ70" s="577"/>
      <c r="CK70" s="578"/>
      <c r="CL70" s="576"/>
      <c r="CM70" s="577"/>
      <c r="CN70" s="577"/>
      <c r="CO70" s="577"/>
      <c r="CP70" s="577"/>
      <c r="CQ70" s="577"/>
      <c r="CR70" s="577"/>
      <c r="CS70" s="577"/>
      <c r="CT70" s="578"/>
      <c r="CU70" s="576"/>
      <c r="CV70" s="577"/>
      <c r="CW70" s="577"/>
      <c r="CX70" s="577"/>
      <c r="CY70" s="577"/>
      <c r="CZ70" s="577"/>
      <c r="DA70" s="577"/>
      <c r="DB70" s="577"/>
      <c r="DC70" s="578"/>
      <c r="DD70" s="576"/>
      <c r="DE70" s="577"/>
      <c r="DF70" s="577"/>
      <c r="DG70" s="577"/>
      <c r="DH70" s="577"/>
      <c r="DI70" s="577"/>
      <c r="DJ70" s="577"/>
      <c r="DK70" s="577"/>
      <c r="DL70" s="578"/>
      <c r="DM70" s="576"/>
      <c r="DN70" s="577"/>
      <c r="DO70" s="577"/>
      <c r="DP70" s="577"/>
      <c r="DQ70" s="577"/>
      <c r="DR70" s="577"/>
      <c r="DS70" s="577"/>
      <c r="DT70" s="577"/>
      <c r="DU70" s="578"/>
      <c r="DV70" s="576"/>
      <c r="DW70" s="577"/>
      <c r="DX70" s="577"/>
      <c r="DY70" s="577"/>
      <c r="DZ70" s="577"/>
      <c r="EA70" s="577"/>
      <c r="EB70" s="577"/>
      <c r="EC70" s="577"/>
      <c r="ED70" s="578"/>
      <c r="EE70" s="576"/>
      <c r="EF70" s="577"/>
      <c r="EG70" s="577"/>
      <c r="EH70" s="577"/>
      <c r="EI70" s="577"/>
      <c r="EJ70" s="577"/>
      <c r="EK70" s="577"/>
      <c r="EL70" s="577"/>
      <c r="EM70" s="578"/>
      <c r="EN70" s="576"/>
      <c r="EO70" s="577"/>
      <c r="EP70" s="577"/>
      <c r="EQ70" s="577"/>
      <c r="ER70" s="577"/>
      <c r="ES70" s="577"/>
      <c r="ET70" s="577"/>
      <c r="EU70" s="577"/>
      <c r="EV70" s="578"/>
      <c r="EW70" s="576"/>
      <c r="EX70" s="577"/>
      <c r="EY70" s="577"/>
      <c r="EZ70" s="577"/>
      <c r="FA70" s="577"/>
      <c r="FB70" s="577"/>
      <c r="FC70" s="577"/>
      <c r="FD70" s="577"/>
      <c r="FE70" s="578"/>
      <c r="FF70" s="576"/>
      <c r="FG70" s="577"/>
      <c r="FH70" s="577"/>
      <c r="FI70" s="577"/>
      <c r="FJ70" s="577"/>
      <c r="FK70" s="577"/>
      <c r="FL70" s="577"/>
      <c r="FM70" s="577"/>
      <c r="FN70" s="578"/>
      <c r="FO70" s="576"/>
      <c r="FP70" s="577"/>
      <c r="FQ70" s="577"/>
      <c r="FR70" s="577"/>
      <c r="FS70" s="577"/>
      <c r="FT70" s="577"/>
      <c r="FU70" s="577"/>
      <c r="FV70" s="577"/>
      <c r="FW70" s="578"/>
    </row>
    <row r="71" spans="1:179" ht="15.75">
      <c r="A71" s="256" t="s">
        <v>376</v>
      </c>
      <c r="B71" s="314">
        <f aca="true" t="shared" si="37" ref="B71:B77">14*1.5</f>
        <v>21</v>
      </c>
      <c r="C71" s="244">
        <f aca="true" t="shared" si="38" ref="C71:C78">+N71+O71</f>
        <v>23</v>
      </c>
      <c r="D71" s="311">
        <v>0</v>
      </c>
      <c r="E71" s="317" t="str">
        <f aca="true" t="shared" si="39" ref="E71:E76">+IF(D71&lt;=0,"QUALIFIED","INELIGIBLE")</f>
        <v>QUALIFIED</v>
      </c>
      <c r="F71" s="252">
        <f>+R71+AA71+AJ71+AS71+BB71+BK71+BT71+CC71+CL71+CU71+DD71+DM71+DV71+EE71+EN71+EW71+FF71+FO71</f>
        <v>0</v>
      </c>
      <c r="G71" s="252">
        <f aca="true" t="shared" si="40" ref="G71:M82">+S71+AB71+AK71+AT71+BC71+BL71+BU71+CD71+CM71+CV71+DE71+DN71+DW71+EF71+EO71+EX71+FG71+FP71</f>
        <v>3</v>
      </c>
      <c r="H71" s="252">
        <f t="shared" si="40"/>
        <v>1</v>
      </c>
      <c r="I71" s="252">
        <f t="shared" si="40"/>
        <v>7</v>
      </c>
      <c r="J71" s="252">
        <f t="shared" si="40"/>
        <v>1</v>
      </c>
      <c r="K71" s="252">
        <f t="shared" si="40"/>
        <v>1</v>
      </c>
      <c r="L71" s="252">
        <f t="shared" si="40"/>
        <v>2</v>
      </c>
      <c r="M71" s="258">
        <f t="shared" si="40"/>
        <v>8</v>
      </c>
      <c r="N71" s="251">
        <f>+F71+H71+J71+L71</f>
        <v>4</v>
      </c>
      <c r="O71" s="252">
        <f>+G71+I71+K71+M71</f>
        <v>19</v>
      </c>
      <c r="P71" s="261">
        <f>+Z71+AI71+AR71+BA71+BJ71+BS71+CB71+CK71+CT71+DC71+DL71+DU71+ED71+EM71+EV71+FE71+FN71+FW71</f>
        <v>7</v>
      </c>
      <c r="Q71" s="298">
        <f>+SUM(N71*2+P71)/(N71+O71)</f>
        <v>0.6521739130434783</v>
      </c>
      <c r="R71" s="274">
        <v>0</v>
      </c>
      <c r="S71" s="248">
        <v>1</v>
      </c>
      <c r="T71" s="274">
        <v>0</v>
      </c>
      <c r="U71" s="248">
        <v>0</v>
      </c>
      <c r="V71" s="274">
        <v>0</v>
      </c>
      <c r="W71" s="248">
        <v>0</v>
      </c>
      <c r="X71" s="274">
        <v>0</v>
      </c>
      <c r="Y71" s="275">
        <v>0</v>
      </c>
      <c r="Z71" s="281">
        <v>0</v>
      </c>
      <c r="AA71" s="273">
        <v>0</v>
      </c>
      <c r="AB71" s="248">
        <v>0</v>
      </c>
      <c r="AC71" s="274">
        <v>0</v>
      </c>
      <c r="AD71" s="248">
        <v>1</v>
      </c>
      <c r="AE71" s="274">
        <v>0</v>
      </c>
      <c r="AF71" s="248">
        <v>0</v>
      </c>
      <c r="AG71" s="274">
        <v>1</v>
      </c>
      <c r="AH71" s="275">
        <v>0</v>
      </c>
      <c r="AI71" s="281">
        <v>2</v>
      </c>
      <c r="AJ71" s="273">
        <v>0</v>
      </c>
      <c r="AK71" s="248">
        <v>1</v>
      </c>
      <c r="AL71" s="274">
        <v>1</v>
      </c>
      <c r="AM71" s="248">
        <v>0</v>
      </c>
      <c r="AN71" s="274">
        <v>0</v>
      </c>
      <c r="AO71" s="248">
        <v>0</v>
      </c>
      <c r="AP71" s="274">
        <v>0</v>
      </c>
      <c r="AQ71" s="275">
        <v>1</v>
      </c>
      <c r="AR71" s="281">
        <v>0</v>
      </c>
      <c r="AS71" s="273">
        <v>0</v>
      </c>
      <c r="AT71" s="248">
        <v>0</v>
      </c>
      <c r="AU71" s="274">
        <v>0</v>
      </c>
      <c r="AV71" s="248">
        <v>1</v>
      </c>
      <c r="AW71" s="274">
        <v>0</v>
      </c>
      <c r="AX71" s="248">
        <v>1</v>
      </c>
      <c r="AY71" s="274">
        <v>0</v>
      </c>
      <c r="AZ71" s="275">
        <v>1</v>
      </c>
      <c r="BA71" s="281">
        <v>2</v>
      </c>
      <c r="BB71" s="273">
        <v>0</v>
      </c>
      <c r="BC71" s="248">
        <v>0</v>
      </c>
      <c r="BD71" s="274">
        <v>0</v>
      </c>
      <c r="BE71" s="248">
        <v>1</v>
      </c>
      <c r="BF71" s="274">
        <v>0</v>
      </c>
      <c r="BG71" s="248">
        <v>0</v>
      </c>
      <c r="BH71" s="274">
        <v>0</v>
      </c>
      <c r="BI71" s="275">
        <v>1</v>
      </c>
      <c r="BJ71" s="281">
        <v>0</v>
      </c>
      <c r="BK71" s="273">
        <v>0</v>
      </c>
      <c r="BL71" s="248">
        <v>1</v>
      </c>
      <c r="BM71" s="274">
        <v>0</v>
      </c>
      <c r="BN71" s="248">
        <v>0</v>
      </c>
      <c r="BO71" s="274">
        <v>0</v>
      </c>
      <c r="BP71" s="248">
        <v>0</v>
      </c>
      <c r="BQ71" s="274">
        <v>0</v>
      </c>
      <c r="BR71" s="275">
        <v>1</v>
      </c>
      <c r="BS71" s="281">
        <v>0</v>
      </c>
      <c r="BT71" s="273">
        <v>0</v>
      </c>
      <c r="BU71" s="248">
        <v>0</v>
      </c>
      <c r="BV71" s="274">
        <v>0</v>
      </c>
      <c r="BW71" s="248">
        <v>1</v>
      </c>
      <c r="BX71" s="274">
        <v>0</v>
      </c>
      <c r="BY71" s="248">
        <v>0</v>
      </c>
      <c r="BZ71" s="274">
        <v>0</v>
      </c>
      <c r="CA71" s="275">
        <v>0</v>
      </c>
      <c r="CB71" s="281">
        <v>1</v>
      </c>
      <c r="CC71" s="273"/>
      <c r="CD71" s="248"/>
      <c r="CE71" s="274"/>
      <c r="CF71" s="248"/>
      <c r="CG71" s="274"/>
      <c r="CH71" s="248"/>
      <c r="CI71" s="274"/>
      <c r="CJ71" s="275"/>
      <c r="CK71" s="281"/>
      <c r="CL71" s="273">
        <v>0</v>
      </c>
      <c r="CM71" s="248">
        <v>0</v>
      </c>
      <c r="CN71" s="274">
        <v>0</v>
      </c>
      <c r="CO71" s="248">
        <v>1</v>
      </c>
      <c r="CP71" s="274">
        <v>1</v>
      </c>
      <c r="CQ71" s="248">
        <v>0</v>
      </c>
      <c r="CR71" s="274">
        <v>0</v>
      </c>
      <c r="CS71" s="275">
        <v>1</v>
      </c>
      <c r="CT71" s="281">
        <v>1</v>
      </c>
      <c r="CU71" s="273">
        <v>0</v>
      </c>
      <c r="CV71" s="248">
        <v>0</v>
      </c>
      <c r="CW71" s="274">
        <v>0</v>
      </c>
      <c r="CX71" s="248">
        <v>1</v>
      </c>
      <c r="CY71" s="274">
        <v>0</v>
      </c>
      <c r="CZ71" s="248">
        <v>0</v>
      </c>
      <c r="DA71" s="274">
        <v>0</v>
      </c>
      <c r="DB71" s="275">
        <v>0</v>
      </c>
      <c r="DC71" s="281">
        <v>1</v>
      </c>
      <c r="DD71" s="273">
        <v>0</v>
      </c>
      <c r="DE71" s="248">
        <v>0</v>
      </c>
      <c r="DF71" s="274">
        <v>0</v>
      </c>
      <c r="DG71" s="248">
        <v>0</v>
      </c>
      <c r="DH71" s="274">
        <v>0</v>
      </c>
      <c r="DI71" s="248">
        <v>0</v>
      </c>
      <c r="DJ71" s="274">
        <v>0</v>
      </c>
      <c r="DK71" s="275">
        <v>1</v>
      </c>
      <c r="DL71" s="281">
        <v>0</v>
      </c>
      <c r="DM71" s="273">
        <v>0</v>
      </c>
      <c r="DN71" s="248">
        <v>0</v>
      </c>
      <c r="DO71" s="274">
        <v>0</v>
      </c>
      <c r="DP71" s="248">
        <v>1</v>
      </c>
      <c r="DQ71" s="274">
        <v>0</v>
      </c>
      <c r="DR71" s="248">
        <v>0</v>
      </c>
      <c r="DS71" s="274">
        <v>1</v>
      </c>
      <c r="DT71" s="275">
        <v>0</v>
      </c>
      <c r="DU71" s="281">
        <v>0</v>
      </c>
      <c r="DV71" s="273">
        <v>0</v>
      </c>
      <c r="DW71" s="248">
        <v>0</v>
      </c>
      <c r="DX71" s="274">
        <v>0</v>
      </c>
      <c r="DY71" s="248">
        <v>0</v>
      </c>
      <c r="DZ71" s="274">
        <v>0</v>
      </c>
      <c r="EA71" s="248">
        <v>0</v>
      </c>
      <c r="EB71" s="274">
        <v>0</v>
      </c>
      <c r="EC71" s="275">
        <v>1</v>
      </c>
      <c r="ED71" s="281">
        <v>0</v>
      </c>
      <c r="EE71" s="273">
        <v>0</v>
      </c>
      <c r="EF71" s="248">
        <v>0</v>
      </c>
      <c r="EG71" s="274">
        <v>0</v>
      </c>
      <c r="EH71" s="248">
        <v>0</v>
      </c>
      <c r="EI71" s="274">
        <v>0</v>
      </c>
      <c r="EJ71" s="248">
        <v>0</v>
      </c>
      <c r="EK71" s="274">
        <v>0</v>
      </c>
      <c r="EL71" s="275">
        <v>1</v>
      </c>
      <c r="EM71" s="281">
        <v>0</v>
      </c>
      <c r="EN71" s="273"/>
      <c r="EO71" s="248"/>
      <c r="EP71" s="274"/>
      <c r="EQ71" s="248"/>
      <c r="ER71" s="274"/>
      <c r="ES71" s="248"/>
      <c r="ET71" s="274"/>
      <c r="EU71" s="275"/>
      <c r="EV71" s="281"/>
      <c r="EW71" s="273"/>
      <c r="EX71" s="248"/>
      <c r="EY71" s="274"/>
      <c r="EZ71" s="248"/>
      <c r="FA71" s="274"/>
      <c r="FB71" s="248"/>
      <c r="FC71" s="274"/>
      <c r="FD71" s="275"/>
      <c r="FE71" s="281"/>
      <c r="FF71" s="273"/>
      <c r="FG71" s="248"/>
      <c r="FH71" s="274"/>
      <c r="FI71" s="248"/>
      <c r="FJ71" s="274"/>
      <c r="FK71" s="248"/>
      <c r="FL71" s="274"/>
      <c r="FM71" s="275"/>
      <c r="FN71" s="281"/>
      <c r="FO71" s="273"/>
      <c r="FP71" s="248"/>
      <c r="FQ71" s="274"/>
      <c r="FR71" s="248"/>
      <c r="FS71" s="274"/>
      <c r="FT71" s="248"/>
      <c r="FU71" s="274"/>
      <c r="FV71" s="275"/>
      <c r="FW71" s="281"/>
    </row>
    <row r="72" spans="1:179" ht="15.75">
      <c r="A72" s="245" t="s">
        <v>266</v>
      </c>
      <c r="B72" s="315">
        <f t="shared" si="37"/>
        <v>21</v>
      </c>
      <c r="C72" s="242">
        <f t="shared" si="38"/>
        <v>27</v>
      </c>
      <c r="D72" s="312">
        <v>0</v>
      </c>
      <c r="E72" s="318" t="str">
        <f t="shared" si="39"/>
        <v>QUALIFIED</v>
      </c>
      <c r="F72" s="250">
        <f aca="true" t="shared" si="41" ref="F72:F82">+R72+AA72+AJ72+AS72+BB72+BK72+BT72+CC72+CL72+CU72+DD72+DM72+DV72+EE72+EN72+EW72+FF72+FO72</f>
        <v>6</v>
      </c>
      <c r="G72" s="250">
        <f t="shared" si="40"/>
        <v>7</v>
      </c>
      <c r="H72" s="250">
        <f t="shared" si="40"/>
        <v>2</v>
      </c>
      <c r="I72" s="250">
        <f t="shared" si="40"/>
        <v>1</v>
      </c>
      <c r="J72" s="250">
        <f t="shared" si="40"/>
        <v>3</v>
      </c>
      <c r="K72" s="250">
        <f t="shared" si="40"/>
        <v>2</v>
      </c>
      <c r="L72" s="250">
        <f t="shared" si="40"/>
        <v>3</v>
      </c>
      <c r="M72" s="259">
        <f t="shared" si="40"/>
        <v>3</v>
      </c>
      <c r="N72" s="253">
        <f aca="true" t="shared" si="42" ref="N72:O80">+F72+H72+J72+L72</f>
        <v>14</v>
      </c>
      <c r="O72" s="250">
        <f t="shared" si="42"/>
        <v>13</v>
      </c>
      <c r="P72" s="262">
        <f aca="true" t="shared" si="43" ref="P72:P78">+Z72+AI72+AR72+BA72+BJ72+BS72+CB72+CK72+CT72+DC72+DL72+DU72+ED72+EM72+EV72+FE72+FN72+FW72</f>
        <v>11</v>
      </c>
      <c r="Q72" s="299">
        <f aca="true" t="shared" si="44" ref="Q72:Q78">+SUM(N72*2+P72)/(N72+O72)</f>
        <v>1.4444444444444444</v>
      </c>
      <c r="R72" s="267">
        <v>0</v>
      </c>
      <c r="S72" s="243">
        <v>1</v>
      </c>
      <c r="T72" s="267">
        <v>0</v>
      </c>
      <c r="U72" s="243">
        <v>0</v>
      </c>
      <c r="V72" s="267">
        <v>0</v>
      </c>
      <c r="W72" s="243">
        <v>0</v>
      </c>
      <c r="X72" s="267">
        <v>0</v>
      </c>
      <c r="Y72" s="277">
        <v>0</v>
      </c>
      <c r="Z72" s="282">
        <v>0</v>
      </c>
      <c r="AA72" s="276">
        <v>0</v>
      </c>
      <c r="AB72" s="243">
        <v>1</v>
      </c>
      <c r="AC72" s="267">
        <v>0</v>
      </c>
      <c r="AD72" s="243">
        <v>0</v>
      </c>
      <c r="AE72" s="267">
        <v>0</v>
      </c>
      <c r="AF72" s="243">
        <v>1</v>
      </c>
      <c r="AG72" s="267">
        <v>0</v>
      </c>
      <c r="AH72" s="277">
        <v>0</v>
      </c>
      <c r="AI72" s="282">
        <v>0</v>
      </c>
      <c r="AJ72" s="276">
        <v>1</v>
      </c>
      <c r="AK72" s="243">
        <v>0</v>
      </c>
      <c r="AL72" s="267">
        <v>0</v>
      </c>
      <c r="AM72" s="243">
        <v>0</v>
      </c>
      <c r="AN72" s="267">
        <v>1</v>
      </c>
      <c r="AO72" s="243">
        <v>0</v>
      </c>
      <c r="AP72" s="267">
        <v>0</v>
      </c>
      <c r="AQ72" s="277">
        <v>1</v>
      </c>
      <c r="AR72" s="282">
        <v>0</v>
      </c>
      <c r="AS72" s="276">
        <v>0</v>
      </c>
      <c r="AT72" s="243">
        <v>1</v>
      </c>
      <c r="AU72" s="267">
        <v>0</v>
      </c>
      <c r="AV72" s="243">
        <v>0</v>
      </c>
      <c r="AW72" s="267">
        <v>0</v>
      </c>
      <c r="AX72" s="243">
        <v>0</v>
      </c>
      <c r="AY72" s="267">
        <v>1</v>
      </c>
      <c r="AZ72" s="277">
        <v>0</v>
      </c>
      <c r="BA72" s="282">
        <v>0</v>
      </c>
      <c r="BB72" s="276">
        <v>1</v>
      </c>
      <c r="BC72" s="243">
        <v>0</v>
      </c>
      <c r="BD72" s="267">
        <v>0</v>
      </c>
      <c r="BE72" s="243">
        <v>0</v>
      </c>
      <c r="BF72" s="267">
        <v>0</v>
      </c>
      <c r="BG72" s="243">
        <v>0</v>
      </c>
      <c r="BH72" s="267">
        <v>0</v>
      </c>
      <c r="BI72" s="277">
        <v>1</v>
      </c>
      <c r="BJ72" s="282">
        <v>1</v>
      </c>
      <c r="BK72" s="276">
        <v>1</v>
      </c>
      <c r="BL72" s="243">
        <v>0</v>
      </c>
      <c r="BM72" s="267">
        <v>0</v>
      </c>
      <c r="BN72" s="243">
        <v>0</v>
      </c>
      <c r="BO72" s="267">
        <v>0</v>
      </c>
      <c r="BP72" s="243">
        <v>0</v>
      </c>
      <c r="BQ72" s="267">
        <v>1</v>
      </c>
      <c r="BR72" s="277">
        <v>0</v>
      </c>
      <c r="BS72" s="282">
        <v>3</v>
      </c>
      <c r="BT72" s="276">
        <v>1</v>
      </c>
      <c r="BU72" s="243">
        <v>0</v>
      </c>
      <c r="BV72" s="267">
        <v>0</v>
      </c>
      <c r="BW72" s="243">
        <v>0</v>
      </c>
      <c r="BX72" s="267">
        <v>0</v>
      </c>
      <c r="BY72" s="243">
        <v>0</v>
      </c>
      <c r="BZ72" s="267">
        <v>0</v>
      </c>
      <c r="CA72" s="277">
        <v>0</v>
      </c>
      <c r="CB72" s="282">
        <v>0</v>
      </c>
      <c r="CC72" s="276"/>
      <c r="CD72" s="243"/>
      <c r="CE72" s="267"/>
      <c r="CF72" s="243"/>
      <c r="CG72" s="267"/>
      <c r="CH72" s="243"/>
      <c r="CI72" s="267"/>
      <c r="CJ72" s="277"/>
      <c r="CK72" s="282"/>
      <c r="CL72" s="276">
        <v>1</v>
      </c>
      <c r="CM72" s="243">
        <v>0</v>
      </c>
      <c r="CN72" s="267">
        <v>0</v>
      </c>
      <c r="CO72" s="243">
        <v>1</v>
      </c>
      <c r="CP72" s="267">
        <v>0</v>
      </c>
      <c r="CQ72" s="243">
        <v>0</v>
      </c>
      <c r="CR72" s="267">
        <v>0</v>
      </c>
      <c r="CS72" s="277">
        <v>0</v>
      </c>
      <c r="CT72" s="282">
        <v>1</v>
      </c>
      <c r="CU72" s="276">
        <v>0</v>
      </c>
      <c r="CV72" s="243">
        <v>1</v>
      </c>
      <c r="CW72" s="267">
        <v>0</v>
      </c>
      <c r="CX72" s="243">
        <v>0</v>
      </c>
      <c r="CY72" s="267">
        <v>0</v>
      </c>
      <c r="CZ72" s="243">
        <v>0</v>
      </c>
      <c r="DA72" s="267">
        <v>0</v>
      </c>
      <c r="DB72" s="277">
        <v>0</v>
      </c>
      <c r="DC72" s="282">
        <v>0</v>
      </c>
      <c r="DD72" s="276">
        <v>0</v>
      </c>
      <c r="DE72" s="243">
        <v>1</v>
      </c>
      <c r="DF72" s="267">
        <v>1</v>
      </c>
      <c r="DG72" s="243">
        <v>0</v>
      </c>
      <c r="DH72" s="267">
        <v>1</v>
      </c>
      <c r="DI72" s="243">
        <v>0</v>
      </c>
      <c r="DJ72" s="267">
        <v>1</v>
      </c>
      <c r="DK72" s="277">
        <v>0</v>
      </c>
      <c r="DL72" s="282">
        <v>2</v>
      </c>
      <c r="DM72" s="276">
        <v>0</v>
      </c>
      <c r="DN72" s="243">
        <v>1</v>
      </c>
      <c r="DO72" s="267">
        <v>0</v>
      </c>
      <c r="DP72" s="243">
        <v>0</v>
      </c>
      <c r="DQ72" s="267">
        <v>0</v>
      </c>
      <c r="DR72" s="243">
        <v>0</v>
      </c>
      <c r="DS72" s="267">
        <v>0</v>
      </c>
      <c r="DT72" s="277">
        <v>0</v>
      </c>
      <c r="DU72" s="282">
        <v>0</v>
      </c>
      <c r="DV72" s="276">
        <v>0</v>
      </c>
      <c r="DW72" s="243">
        <v>1</v>
      </c>
      <c r="DX72" s="267">
        <v>0</v>
      </c>
      <c r="DY72" s="243">
        <v>0</v>
      </c>
      <c r="DZ72" s="267">
        <v>0</v>
      </c>
      <c r="EA72" s="243">
        <v>1</v>
      </c>
      <c r="EB72" s="267">
        <v>0</v>
      </c>
      <c r="EC72" s="277">
        <v>0</v>
      </c>
      <c r="ED72" s="282">
        <v>3</v>
      </c>
      <c r="EE72" s="276">
        <v>1</v>
      </c>
      <c r="EF72" s="243">
        <v>0</v>
      </c>
      <c r="EG72" s="267">
        <v>1</v>
      </c>
      <c r="EH72" s="243">
        <v>0</v>
      </c>
      <c r="EI72" s="267">
        <v>1</v>
      </c>
      <c r="EJ72" s="243">
        <v>0</v>
      </c>
      <c r="EK72" s="267">
        <v>0</v>
      </c>
      <c r="EL72" s="277">
        <v>1</v>
      </c>
      <c r="EM72" s="282">
        <v>1</v>
      </c>
      <c r="EN72" s="276"/>
      <c r="EO72" s="243"/>
      <c r="EP72" s="267"/>
      <c r="EQ72" s="243"/>
      <c r="ER72" s="267"/>
      <c r="ES72" s="243"/>
      <c r="ET72" s="267"/>
      <c r="EU72" s="277"/>
      <c r="EV72" s="282"/>
      <c r="EW72" s="276"/>
      <c r="EX72" s="243"/>
      <c r="EY72" s="267"/>
      <c r="EZ72" s="243"/>
      <c r="FA72" s="267"/>
      <c r="FB72" s="243"/>
      <c r="FC72" s="267"/>
      <c r="FD72" s="277"/>
      <c r="FE72" s="282"/>
      <c r="FF72" s="276"/>
      <c r="FG72" s="243"/>
      <c r="FH72" s="267"/>
      <c r="FI72" s="243"/>
      <c r="FJ72" s="267"/>
      <c r="FK72" s="243"/>
      <c r="FL72" s="267"/>
      <c r="FM72" s="277"/>
      <c r="FN72" s="282"/>
      <c r="FO72" s="276"/>
      <c r="FP72" s="243"/>
      <c r="FQ72" s="267"/>
      <c r="FR72" s="243"/>
      <c r="FS72" s="267"/>
      <c r="FT72" s="243"/>
      <c r="FU72" s="267"/>
      <c r="FV72" s="277"/>
      <c r="FW72" s="282"/>
    </row>
    <row r="73" spans="1:179" ht="15.75">
      <c r="A73" s="245" t="s">
        <v>215</v>
      </c>
      <c r="B73" s="315">
        <f t="shared" si="37"/>
        <v>21</v>
      </c>
      <c r="C73" s="242">
        <f t="shared" si="38"/>
        <v>35</v>
      </c>
      <c r="D73" s="312">
        <v>0</v>
      </c>
      <c r="E73" s="318" t="str">
        <f t="shared" si="39"/>
        <v>QUALIFIED</v>
      </c>
      <c r="F73" s="250">
        <f t="shared" si="41"/>
        <v>3</v>
      </c>
      <c r="G73" s="250">
        <f t="shared" si="40"/>
        <v>3</v>
      </c>
      <c r="H73" s="250">
        <f t="shared" si="40"/>
        <v>7</v>
      </c>
      <c r="I73" s="250">
        <f t="shared" si="40"/>
        <v>5</v>
      </c>
      <c r="J73" s="250">
        <f t="shared" si="40"/>
        <v>7</v>
      </c>
      <c r="K73" s="250">
        <f t="shared" si="40"/>
        <v>2</v>
      </c>
      <c r="L73" s="250">
        <f t="shared" si="40"/>
        <v>6</v>
      </c>
      <c r="M73" s="259">
        <f t="shared" si="40"/>
        <v>2</v>
      </c>
      <c r="N73" s="253">
        <f t="shared" si="42"/>
        <v>23</v>
      </c>
      <c r="O73" s="250">
        <f t="shared" si="42"/>
        <v>12</v>
      </c>
      <c r="P73" s="262">
        <f t="shared" si="43"/>
        <v>35</v>
      </c>
      <c r="Q73" s="299">
        <f t="shared" si="44"/>
        <v>2.3142857142857145</v>
      </c>
      <c r="R73" s="267"/>
      <c r="S73" s="243"/>
      <c r="T73" s="267"/>
      <c r="U73" s="243"/>
      <c r="V73" s="267"/>
      <c r="W73" s="243"/>
      <c r="X73" s="267"/>
      <c r="Y73" s="277"/>
      <c r="Z73" s="282"/>
      <c r="AA73" s="276">
        <v>0</v>
      </c>
      <c r="AB73" s="243">
        <v>1</v>
      </c>
      <c r="AC73" s="267">
        <v>0</v>
      </c>
      <c r="AD73" s="243">
        <v>1</v>
      </c>
      <c r="AE73" s="267">
        <v>0</v>
      </c>
      <c r="AF73" s="243">
        <v>0</v>
      </c>
      <c r="AG73" s="267">
        <v>1</v>
      </c>
      <c r="AH73" s="277">
        <v>0</v>
      </c>
      <c r="AI73" s="282">
        <v>2</v>
      </c>
      <c r="AJ73" s="276">
        <v>0</v>
      </c>
      <c r="AK73" s="243">
        <v>0</v>
      </c>
      <c r="AL73" s="267">
        <v>0</v>
      </c>
      <c r="AM73" s="243">
        <v>1</v>
      </c>
      <c r="AN73" s="267">
        <v>1</v>
      </c>
      <c r="AO73" s="243">
        <v>0</v>
      </c>
      <c r="AP73" s="267">
        <v>0</v>
      </c>
      <c r="AQ73" s="277">
        <v>1</v>
      </c>
      <c r="AR73" s="282">
        <v>2</v>
      </c>
      <c r="AS73" s="276">
        <v>0</v>
      </c>
      <c r="AT73" s="243">
        <v>1</v>
      </c>
      <c r="AU73" s="267">
        <v>1</v>
      </c>
      <c r="AV73" s="243">
        <v>0</v>
      </c>
      <c r="AW73" s="267">
        <v>0</v>
      </c>
      <c r="AX73" s="243">
        <v>1</v>
      </c>
      <c r="AY73" s="267">
        <v>1</v>
      </c>
      <c r="AZ73" s="277">
        <v>0</v>
      </c>
      <c r="BA73" s="282">
        <v>2</v>
      </c>
      <c r="BB73" s="276">
        <v>0</v>
      </c>
      <c r="BC73" s="243">
        <v>0</v>
      </c>
      <c r="BD73" s="267">
        <v>1</v>
      </c>
      <c r="BE73" s="243">
        <v>0</v>
      </c>
      <c r="BF73" s="267">
        <v>1</v>
      </c>
      <c r="BG73" s="243">
        <v>0</v>
      </c>
      <c r="BH73" s="267">
        <v>0</v>
      </c>
      <c r="BI73" s="277">
        <v>0</v>
      </c>
      <c r="BJ73" s="282">
        <v>1</v>
      </c>
      <c r="BK73" s="276">
        <v>0</v>
      </c>
      <c r="BL73" s="243">
        <v>0</v>
      </c>
      <c r="BM73" s="267">
        <v>0</v>
      </c>
      <c r="BN73" s="243">
        <v>1</v>
      </c>
      <c r="BO73" s="267">
        <v>0</v>
      </c>
      <c r="BP73" s="243">
        <v>1</v>
      </c>
      <c r="BQ73" s="267">
        <v>0</v>
      </c>
      <c r="BR73" s="277">
        <v>0</v>
      </c>
      <c r="BS73" s="282">
        <v>7</v>
      </c>
      <c r="BT73" s="276">
        <v>0</v>
      </c>
      <c r="BU73" s="243">
        <v>0</v>
      </c>
      <c r="BV73" s="267">
        <v>0</v>
      </c>
      <c r="BW73" s="243">
        <v>1</v>
      </c>
      <c r="BX73" s="267">
        <v>0</v>
      </c>
      <c r="BY73" s="243">
        <v>0</v>
      </c>
      <c r="BZ73" s="267">
        <v>1</v>
      </c>
      <c r="CA73" s="277">
        <v>0</v>
      </c>
      <c r="CB73" s="282">
        <v>0</v>
      </c>
      <c r="CC73" s="276"/>
      <c r="CD73" s="243"/>
      <c r="CE73" s="267"/>
      <c r="CF73" s="243"/>
      <c r="CG73" s="267"/>
      <c r="CH73" s="243"/>
      <c r="CI73" s="267"/>
      <c r="CJ73" s="277"/>
      <c r="CK73" s="282"/>
      <c r="CL73" s="276">
        <v>1</v>
      </c>
      <c r="CM73" s="243">
        <v>0</v>
      </c>
      <c r="CN73" s="267">
        <v>1</v>
      </c>
      <c r="CO73" s="243">
        <v>0</v>
      </c>
      <c r="CP73" s="267">
        <v>1</v>
      </c>
      <c r="CQ73" s="243">
        <v>0</v>
      </c>
      <c r="CR73" s="267">
        <v>0</v>
      </c>
      <c r="CS73" s="277">
        <v>1</v>
      </c>
      <c r="CT73" s="282">
        <v>4</v>
      </c>
      <c r="CU73" s="276">
        <v>0</v>
      </c>
      <c r="CV73" s="243">
        <v>0</v>
      </c>
      <c r="CW73" s="267">
        <v>1</v>
      </c>
      <c r="CX73" s="243">
        <v>0</v>
      </c>
      <c r="CY73" s="267">
        <v>1</v>
      </c>
      <c r="CZ73" s="243">
        <v>0</v>
      </c>
      <c r="DA73" s="267">
        <v>1</v>
      </c>
      <c r="DB73" s="277">
        <v>0</v>
      </c>
      <c r="DC73" s="282">
        <v>4</v>
      </c>
      <c r="DD73" s="276">
        <v>1</v>
      </c>
      <c r="DE73" s="243">
        <v>0</v>
      </c>
      <c r="DF73" s="267">
        <v>1</v>
      </c>
      <c r="DG73" s="243">
        <v>0</v>
      </c>
      <c r="DH73" s="267">
        <v>0</v>
      </c>
      <c r="DI73" s="243">
        <v>0</v>
      </c>
      <c r="DJ73" s="267">
        <v>0</v>
      </c>
      <c r="DK73" s="277">
        <v>0</v>
      </c>
      <c r="DL73" s="282">
        <v>2</v>
      </c>
      <c r="DM73" s="276">
        <v>0</v>
      </c>
      <c r="DN73" s="243">
        <v>0</v>
      </c>
      <c r="DO73" s="267">
        <v>1</v>
      </c>
      <c r="DP73" s="243">
        <v>0</v>
      </c>
      <c r="DQ73" s="267">
        <v>1</v>
      </c>
      <c r="DR73" s="243">
        <v>0</v>
      </c>
      <c r="DS73" s="267">
        <v>0</v>
      </c>
      <c r="DT73" s="277">
        <v>0</v>
      </c>
      <c r="DU73" s="282">
        <v>3</v>
      </c>
      <c r="DV73" s="276">
        <v>1</v>
      </c>
      <c r="DW73" s="243">
        <v>0</v>
      </c>
      <c r="DX73" s="267">
        <v>0</v>
      </c>
      <c r="DY73" s="243">
        <v>1</v>
      </c>
      <c r="DZ73" s="267">
        <v>1</v>
      </c>
      <c r="EA73" s="243">
        <v>0</v>
      </c>
      <c r="EB73" s="267">
        <v>1</v>
      </c>
      <c r="EC73" s="277">
        <v>0</v>
      </c>
      <c r="ED73" s="282">
        <v>6</v>
      </c>
      <c r="EE73" s="276">
        <v>0</v>
      </c>
      <c r="EF73" s="243">
        <v>1</v>
      </c>
      <c r="EG73" s="267">
        <v>1</v>
      </c>
      <c r="EH73" s="243">
        <v>0</v>
      </c>
      <c r="EI73" s="267">
        <v>1</v>
      </c>
      <c r="EJ73" s="243">
        <v>0</v>
      </c>
      <c r="EK73" s="267">
        <v>1</v>
      </c>
      <c r="EL73" s="277">
        <v>0</v>
      </c>
      <c r="EM73" s="282">
        <v>2</v>
      </c>
      <c r="EN73" s="276"/>
      <c r="EO73" s="243"/>
      <c r="EP73" s="267"/>
      <c r="EQ73" s="243"/>
      <c r="ER73" s="267"/>
      <c r="ES73" s="243"/>
      <c r="ET73" s="267"/>
      <c r="EU73" s="277"/>
      <c r="EV73" s="282"/>
      <c r="EW73" s="276"/>
      <c r="EX73" s="243"/>
      <c r="EY73" s="267"/>
      <c r="EZ73" s="243"/>
      <c r="FA73" s="267"/>
      <c r="FB73" s="243"/>
      <c r="FC73" s="267"/>
      <c r="FD73" s="277"/>
      <c r="FE73" s="282"/>
      <c r="FF73" s="276"/>
      <c r="FG73" s="243"/>
      <c r="FH73" s="267"/>
      <c r="FI73" s="243"/>
      <c r="FJ73" s="267"/>
      <c r="FK73" s="243"/>
      <c r="FL73" s="267"/>
      <c r="FM73" s="277"/>
      <c r="FN73" s="282"/>
      <c r="FO73" s="276"/>
      <c r="FP73" s="243"/>
      <c r="FQ73" s="267"/>
      <c r="FR73" s="243"/>
      <c r="FS73" s="267"/>
      <c r="FT73" s="243"/>
      <c r="FU73" s="267"/>
      <c r="FV73" s="277"/>
      <c r="FW73" s="282"/>
    </row>
    <row r="74" spans="1:179" ht="15.75">
      <c r="A74" s="245" t="s">
        <v>377</v>
      </c>
      <c r="B74" s="315">
        <f t="shared" si="37"/>
        <v>21</v>
      </c>
      <c r="C74" s="242">
        <f t="shared" si="38"/>
        <v>29</v>
      </c>
      <c r="D74" s="312">
        <v>0</v>
      </c>
      <c r="E74" s="318" t="str">
        <f t="shared" si="39"/>
        <v>QUALIFIED</v>
      </c>
      <c r="F74" s="250">
        <f t="shared" si="41"/>
        <v>1</v>
      </c>
      <c r="G74" s="250">
        <f t="shared" si="40"/>
        <v>6</v>
      </c>
      <c r="H74" s="250">
        <f t="shared" si="40"/>
        <v>2</v>
      </c>
      <c r="I74" s="250">
        <f t="shared" si="40"/>
        <v>5</v>
      </c>
      <c r="J74" s="250">
        <f t="shared" si="40"/>
        <v>5</v>
      </c>
      <c r="K74" s="250">
        <f t="shared" si="40"/>
        <v>3</v>
      </c>
      <c r="L74" s="250">
        <f t="shared" si="40"/>
        <v>3</v>
      </c>
      <c r="M74" s="259">
        <f t="shared" si="40"/>
        <v>4</v>
      </c>
      <c r="N74" s="253">
        <f t="shared" si="42"/>
        <v>11</v>
      </c>
      <c r="O74" s="250">
        <f t="shared" si="42"/>
        <v>18</v>
      </c>
      <c r="P74" s="262">
        <f t="shared" si="43"/>
        <v>10</v>
      </c>
      <c r="Q74" s="299">
        <f t="shared" si="44"/>
        <v>1.103448275862069</v>
      </c>
      <c r="R74" s="267">
        <v>0</v>
      </c>
      <c r="S74" s="243">
        <v>1</v>
      </c>
      <c r="T74" s="267">
        <v>1</v>
      </c>
      <c r="U74" s="243">
        <v>0</v>
      </c>
      <c r="V74" s="267">
        <v>0</v>
      </c>
      <c r="W74" s="243">
        <v>1</v>
      </c>
      <c r="X74" s="267">
        <v>1</v>
      </c>
      <c r="Y74" s="277">
        <v>0</v>
      </c>
      <c r="Z74" s="282">
        <v>1</v>
      </c>
      <c r="AA74" s="276">
        <v>1</v>
      </c>
      <c r="AB74" s="243">
        <v>0</v>
      </c>
      <c r="AC74" s="267">
        <v>0</v>
      </c>
      <c r="AD74" s="243">
        <v>1</v>
      </c>
      <c r="AE74" s="267">
        <v>0</v>
      </c>
      <c r="AF74" s="243">
        <v>1</v>
      </c>
      <c r="AG74" s="267">
        <v>0</v>
      </c>
      <c r="AH74" s="277">
        <v>0</v>
      </c>
      <c r="AI74" s="282">
        <v>4</v>
      </c>
      <c r="AJ74" s="276"/>
      <c r="AK74" s="243"/>
      <c r="AL74" s="267"/>
      <c r="AM74" s="243"/>
      <c r="AN74" s="267"/>
      <c r="AO74" s="243"/>
      <c r="AP74" s="267"/>
      <c r="AQ74" s="277"/>
      <c r="AR74" s="282"/>
      <c r="AS74" s="276"/>
      <c r="AT74" s="243"/>
      <c r="AU74" s="267"/>
      <c r="AV74" s="243"/>
      <c r="AW74" s="267"/>
      <c r="AX74" s="243"/>
      <c r="AY74" s="267"/>
      <c r="AZ74" s="277"/>
      <c r="BA74" s="282"/>
      <c r="BB74" s="276">
        <v>0</v>
      </c>
      <c r="BC74" s="243">
        <v>1</v>
      </c>
      <c r="BD74" s="267">
        <v>1</v>
      </c>
      <c r="BE74" s="243">
        <v>0</v>
      </c>
      <c r="BF74" s="267">
        <v>0</v>
      </c>
      <c r="BG74" s="243">
        <v>0</v>
      </c>
      <c r="BH74" s="267">
        <v>1</v>
      </c>
      <c r="BI74" s="277">
        <v>0</v>
      </c>
      <c r="BJ74" s="282">
        <v>2</v>
      </c>
      <c r="BK74" s="276">
        <v>0</v>
      </c>
      <c r="BL74" s="243">
        <v>1</v>
      </c>
      <c r="BM74" s="267">
        <v>0</v>
      </c>
      <c r="BN74" s="243">
        <v>1</v>
      </c>
      <c r="BO74" s="267">
        <v>0</v>
      </c>
      <c r="BP74" s="243">
        <v>1</v>
      </c>
      <c r="BQ74" s="267">
        <v>0</v>
      </c>
      <c r="BR74" s="277">
        <v>1</v>
      </c>
      <c r="BS74" s="282">
        <v>0</v>
      </c>
      <c r="BT74" s="276">
        <v>0</v>
      </c>
      <c r="BU74" s="243">
        <v>1</v>
      </c>
      <c r="BV74" s="267">
        <v>0</v>
      </c>
      <c r="BW74" s="243">
        <v>0</v>
      </c>
      <c r="BX74" s="267">
        <v>1</v>
      </c>
      <c r="BY74" s="243">
        <v>0</v>
      </c>
      <c r="BZ74" s="267">
        <v>0</v>
      </c>
      <c r="CA74" s="277">
        <v>0</v>
      </c>
      <c r="CB74" s="282">
        <v>0</v>
      </c>
      <c r="CC74" s="276"/>
      <c r="CD74" s="243"/>
      <c r="CE74" s="267"/>
      <c r="CF74" s="243"/>
      <c r="CG74" s="267"/>
      <c r="CH74" s="243"/>
      <c r="CI74" s="267"/>
      <c r="CJ74" s="277"/>
      <c r="CK74" s="282"/>
      <c r="CL74" s="276"/>
      <c r="CM74" s="243"/>
      <c r="CN74" s="267"/>
      <c r="CO74" s="243"/>
      <c r="CP74" s="267"/>
      <c r="CQ74" s="243"/>
      <c r="CR74" s="267"/>
      <c r="CS74" s="277"/>
      <c r="CT74" s="282"/>
      <c r="CU74" s="276">
        <v>0</v>
      </c>
      <c r="CV74" s="243">
        <v>0</v>
      </c>
      <c r="CW74" s="267">
        <v>0</v>
      </c>
      <c r="CX74" s="243">
        <v>1</v>
      </c>
      <c r="CY74" s="267">
        <v>1</v>
      </c>
      <c r="CZ74" s="243">
        <v>0</v>
      </c>
      <c r="DA74" s="267">
        <v>0</v>
      </c>
      <c r="DB74" s="277">
        <v>1</v>
      </c>
      <c r="DC74" s="282">
        <v>1</v>
      </c>
      <c r="DD74" s="276">
        <v>0</v>
      </c>
      <c r="DE74" s="243">
        <v>0</v>
      </c>
      <c r="DF74" s="267">
        <v>0</v>
      </c>
      <c r="DG74" s="243">
        <v>0</v>
      </c>
      <c r="DH74" s="267">
        <v>1</v>
      </c>
      <c r="DI74" s="243">
        <v>0</v>
      </c>
      <c r="DJ74" s="267">
        <v>0</v>
      </c>
      <c r="DK74" s="277">
        <v>1</v>
      </c>
      <c r="DL74" s="282">
        <v>0</v>
      </c>
      <c r="DM74" s="276">
        <v>0</v>
      </c>
      <c r="DN74" s="243">
        <v>0</v>
      </c>
      <c r="DO74" s="267">
        <v>0</v>
      </c>
      <c r="DP74" s="243">
        <v>0</v>
      </c>
      <c r="DQ74" s="267">
        <v>1</v>
      </c>
      <c r="DR74" s="243">
        <v>0</v>
      </c>
      <c r="DS74" s="267">
        <v>0</v>
      </c>
      <c r="DT74" s="277">
        <v>1</v>
      </c>
      <c r="DU74" s="282">
        <v>1</v>
      </c>
      <c r="DV74" s="276">
        <v>0</v>
      </c>
      <c r="DW74" s="243">
        <v>1</v>
      </c>
      <c r="DX74" s="267">
        <v>0</v>
      </c>
      <c r="DY74" s="243">
        <v>1</v>
      </c>
      <c r="DZ74" s="267">
        <v>0</v>
      </c>
      <c r="EA74" s="243">
        <v>0</v>
      </c>
      <c r="EB74" s="267">
        <v>0</v>
      </c>
      <c r="EC74" s="277">
        <v>0</v>
      </c>
      <c r="ED74" s="282">
        <v>0</v>
      </c>
      <c r="EE74" s="276">
        <v>0</v>
      </c>
      <c r="EF74" s="243">
        <v>1</v>
      </c>
      <c r="EG74" s="267">
        <v>0</v>
      </c>
      <c r="EH74" s="243">
        <v>1</v>
      </c>
      <c r="EI74" s="267">
        <v>1</v>
      </c>
      <c r="EJ74" s="243">
        <v>0</v>
      </c>
      <c r="EK74" s="267">
        <v>1</v>
      </c>
      <c r="EL74" s="277">
        <v>0</v>
      </c>
      <c r="EM74" s="282">
        <v>1</v>
      </c>
      <c r="EN74" s="276"/>
      <c r="EO74" s="243"/>
      <c r="EP74" s="267"/>
      <c r="EQ74" s="243"/>
      <c r="ER74" s="267"/>
      <c r="ES74" s="243"/>
      <c r="ET74" s="267"/>
      <c r="EU74" s="277"/>
      <c r="EV74" s="282"/>
      <c r="EW74" s="276"/>
      <c r="EX74" s="243"/>
      <c r="EY74" s="267"/>
      <c r="EZ74" s="243"/>
      <c r="FA74" s="267"/>
      <c r="FB74" s="243"/>
      <c r="FC74" s="267"/>
      <c r="FD74" s="277"/>
      <c r="FE74" s="282"/>
      <c r="FF74" s="276"/>
      <c r="FG74" s="243"/>
      <c r="FH74" s="267"/>
      <c r="FI74" s="243"/>
      <c r="FJ74" s="267"/>
      <c r="FK74" s="243"/>
      <c r="FL74" s="267"/>
      <c r="FM74" s="277"/>
      <c r="FN74" s="282"/>
      <c r="FO74" s="276"/>
      <c r="FP74" s="243"/>
      <c r="FQ74" s="267"/>
      <c r="FR74" s="243"/>
      <c r="FS74" s="267"/>
      <c r="FT74" s="243"/>
      <c r="FU74" s="267"/>
      <c r="FV74" s="277"/>
      <c r="FW74" s="282"/>
    </row>
    <row r="75" spans="1:179" ht="15.75">
      <c r="A75" s="245" t="s">
        <v>318</v>
      </c>
      <c r="B75" s="315">
        <f t="shared" si="37"/>
        <v>21</v>
      </c>
      <c r="C75" s="242">
        <f t="shared" si="38"/>
        <v>37</v>
      </c>
      <c r="D75" s="312">
        <v>0</v>
      </c>
      <c r="E75" s="318" t="str">
        <f t="shared" si="39"/>
        <v>QUALIFIED</v>
      </c>
      <c r="F75" s="250">
        <f t="shared" si="41"/>
        <v>4</v>
      </c>
      <c r="G75" s="250">
        <f t="shared" si="40"/>
        <v>3</v>
      </c>
      <c r="H75" s="250">
        <f t="shared" si="40"/>
        <v>3</v>
      </c>
      <c r="I75" s="250">
        <f t="shared" si="40"/>
        <v>9</v>
      </c>
      <c r="J75" s="250">
        <f t="shared" si="40"/>
        <v>4</v>
      </c>
      <c r="K75" s="250">
        <f t="shared" si="40"/>
        <v>6</v>
      </c>
      <c r="L75" s="250">
        <f t="shared" si="40"/>
        <v>3</v>
      </c>
      <c r="M75" s="259">
        <f t="shared" si="40"/>
        <v>5</v>
      </c>
      <c r="N75" s="253">
        <f t="shared" si="42"/>
        <v>14</v>
      </c>
      <c r="O75" s="250">
        <f t="shared" si="42"/>
        <v>23</v>
      </c>
      <c r="P75" s="262">
        <f t="shared" si="43"/>
        <v>11</v>
      </c>
      <c r="Q75" s="299">
        <f t="shared" si="44"/>
        <v>1.054054054054054</v>
      </c>
      <c r="R75" s="267">
        <v>0</v>
      </c>
      <c r="S75" s="243">
        <v>0</v>
      </c>
      <c r="T75" s="267">
        <v>0</v>
      </c>
      <c r="U75" s="243">
        <v>1</v>
      </c>
      <c r="V75" s="267">
        <v>0</v>
      </c>
      <c r="W75" s="243">
        <v>1</v>
      </c>
      <c r="X75" s="267">
        <v>1</v>
      </c>
      <c r="Y75" s="277">
        <v>0</v>
      </c>
      <c r="Z75" s="282">
        <v>0</v>
      </c>
      <c r="AA75" s="276">
        <v>0</v>
      </c>
      <c r="AB75" s="243">
        <v>0</v>
      </c>
      <c r="AC75" s="267">
        <v>0</v>
      </c>
      <c r="AD75" s="243">
        <v>1</v>
      </c>
      <c r="AE75" s="267">
        <v>0</v>
      </c>
      <c r="AF75" s="243">
        <v>1</v>
      </c>
      <c r="AG75" s="267">
        <v>0</v>
      </c>
      <c r="AH75" s="277">
        <v>1</v>
      </c>
      <c r="AI75" s="282">
        <v>0</v>
      </c>
      <c r="AJ75" s="276">
        <v>1</v>
      </c>
      <c r="AK75" s="243">
        <v>0</v>
      </c>
      <c r="AL75" s="267">
        <v>1</v>
      </c>
      <c r="AM75" s="243">
        <v>0</v>
      </c>
      <c r="AN75" s="267">
        <v>1</v>
      </c>
      <c r="AO75" s="243">
        <v>0</v>
      </c>
      <c r="AP75" s="267">
        <v>0</v>
      </c>
      <c r="AQ75" s="277">
        <v>1</v>
      </c>
      <c r="AR75" s="282">
        <v>0</v>
      </c>
      <c r="AS75" s="276">
        <v>1</v>
      </c>
      <c r="AT75" s="243">
        <v>0</v>
      </c>
      <c r="AU75" s="267">
        <v>0</v>
      </c>
      <c r="AV75" s="243">
        <v>1</v>
      </c>
      <c r="AW75" s="267">
        <v>0</v>
      </c>
      <c r="AX75" s="243">
        <v>1</v>
      </c>
      <c r="AY75" s="267">
        <v>0</v>
      </c>
      <c r="AZ75" s="277">
        <v>0</v>
      </c>
      <c r="BA75" s="282">
        <v>2</v>
      </c>
      <c r="BB75" s="276">
        <v>0</v>
      </c>
      <c r="BC75" s="243">
        <v>0</v>
      </c>
      <c r="BD75" s="267">
        <v>0</v>
      </c>
      <c r="BE75" s="243">
        <v>1</v>
      </c>
      <c r="BF75" s="267">
        <v>1</v>
      </c>
      <c r="BG75" s="243">
        <v>0</v>
      </c>
      <c r="BH75" s="267">
        <v>0</v>
      </c>
      <c r="BI75" s="277">
        <v>0</v>
      </c>
      <c r="BJ75" s="282">
        <v>0</v>
      </c>
      <c r="BK75" s="276">
        <v>0</v>
      </c>
      <c r="BL75" s="243">
        <v>1</v>
      </c>
      <c r="BM75" s="267">
        <v>0</v>
      </c>
      <c r="BN75" s="243">
        <v>1</v>
      </c>
      <c r="BO75" s="267">
        <v>0</v>
      </c>
      <c r="BP75" s="243">
        <v>1</v>
      </c>
      <c r="BQ75" s="267">
        <v>0</v>
      </c>
      <c r="BR75" s="277">
        <v>0</v>
      </c>
      <c r="BS75" s="282">
        <v>3</v>
      </c>
      <c r="BT75" s="276">
        <v>0</v>
      </c>
      <c r="BU75" s="243">
        <v>0</v>
      </c>
      <c r="BV75" s="267">
        <v>0</v>
      </c>
      <c r="BW75" s="243">
        <v>1</v>
      </c>
      <c r="BX75" s="267">
        <v>1</v>
      </c>
      <c r="BY75" s="243">
        <v>0</v>
      </c>
      <c r="BZ75" s="267">
        <v>0</v>
      </c>
      <c r="CA75" s="277">
        <v>1</v>
      </c>
      <c r="CB75" s="282">
        <v>0</v>
      </c>
      <c r="CC75" s="276"/>
      <c r="CD75" s="243"/>
      <c r="CE75" s="267"/>
      <c r="CF75" s="243"/>
      <c r="CG75" s="267"/>
      <c r="CH75" s="243"/>
      <c r="CI75" s="267"/>
      <c r="CJ75" s="277"/>
      <c r="CK75" s="282"/>
      <c r="CL75" s="276">
        <v>1</v>
      </c>
      <c r="CM75" s="243">
        <v>0</v>
      </c>
      <c r="CN75" s="267">
        <v>1</v>
      </c>
      <c r="CO75" s="243">
        <v>0</v>
      </c>
      <c r="CP75" s="267">
        <v>0</v>
      </c>
      <c r="CQ75" s="243">
        <v>1</v>
      </c>
      <c r="CR75" s="267">
        <v>0</v>
      </c>
      <c r="CS75" s="277">
        <v>1</v>
      </c>
      <c r="CT75" s="282">
        <v>2</v>
      </c>
      <c r="CU75" s="276">
        <v>0</v>
      </c>
      <c r="CV75" s="243">
        <v>1</v>
      </c>
      <c r="CW75" s="267">
        <v>1</v>
      </c>
      <c r="CX75" s="243">
        <v>0</v>
      </c>
      <c r="CY75" s="267">
        <v>1</v>
      </c>
      <c r="CZ75" s="243">
        <v>0</v>
      </c>
      <c r="DA75" s="267">
        <v>1</v>
      </c>
      <c r="DB75" s="277">
        <v>0</v>
      </c>
      <c r="DC75" s="282">
        <v>4</v>
      </c>
      <c r="DD75" s="276">
        <v>1</v>
      </c>
      <c r="DE75" s="243">
        <v>0</v>
      </c>
      <c r="DF75" s="267">
        <v>0</v>
      </c>
      <c r="DG75" s="243">
        <v>0</v>
      </c>
      <c r="DH75" s="267">
        <v>0</v>
      </c>
      <c r="DI75" s="243">
        <v>0</v>
      </c>
      <c r="DJ75" s="267">
        <v>0</v>
      </c>
      <c r="DK75" s="277">
        <v>0</v>
      </c>
      <c r="DL75" s="282">
        <v>0</v>
      </c>
      <c r="DM75" s="276">
        <v>0</v>
      </c>
      <c r="DN75" s="243">
        <v>1</v>
      </c>
      <c r="DO75" s="267">
        <v>0</v>
      </c>
      <c r="DP75" s="243">
        <v>1</v>
      </c>
      <c r="DQ75" s="267">
        <v>0</v>
      </c>
      <c r="DR75" s="243">
        <v>0</v>
      </c>
      <c r="DS75" s="267">
        <v>1</v>
      </c>
      <c r="DT75" s="277">
        <v>0</v>
      </c>
      <c r="DU75" s="282">
        <v>0</v>
      </c>
      <c r="DV75" s="276">
        <v>0</v>
      </c>
      <c r="DW75" s="243">
        <v>0</v>
      </c>
      <c r="DX75" s="267">
        <v>0</v>
      </c>
      <c r="DY75" s="243">
        <v>1</v>
      </c>
      <c r="DZ75" s="267">
        <v>0</v>
      </c>
      <c r="EA75" s="243">
        <v>1</v>
      </c>
      <c r="EB75" s="267">
        <v>0</v>
      </c>
      <c r="EC75" s="277">
        <v>1</v>
      </c>
      <c r="ED75" s="282">
        <v>0</v>
      </c>
      <c r="EE75" s="276">
        <v>0</v>
      </c>
      <c r="EF75" s="243">
        <v>0</v>
      </c>
      <c r="EG75" s="267">
        <v>0</v>
      </c>
      <c r="EH75" s="243">
        <v>1</v>
      </c>
      <c r="EI75" s="267">
        <v>0</v>
      </c>
      <c r="EJ75" s="243">
        <v>0</v>
      </c>
      <c r="EK75" s="267">
        <v>0</v>
      </c>
      <c r="EL75" s="277">
        <v>0</v>
      </c>
      <c r="EM75" s="282">
        <v>0</v>
      </c>
      <c r="EN75" s="276"/>
      <c r="EO75" s="243"/>
      <c r="EP75" s="267"/>
      <c r="EQ75" s="243"/>
      <c r="ER75" s="267"/>
      <c r="ES75" s="243"/>
      <c r="ET75" s="267"/>
      <c r="EU75" s="277"/>
      <c r="EV75" s="282"/>
      <c r="EW75" s="276"/>
      <c r="EX75" s="243"/>
      <c r="EY75" s="267"/>
      <c r="EZ75" s="243"/>
      <c r="FA75" s="267"/>
      <c r="FB75" s="243"/>
      <c r="FC75" s="267"/>
      <c r="FD75" s="277"/>
      <c r="FE75" s="282"/>
      <c r="FF75" s="276"/>
      <c r="FG75" s="243"/>
      <c r="FH75" s="267"/>
      <c r="FI75" s="243"/>
      <c r="FJ75" s="267"/>
      <c r="FK75" s="243"/>
      <c r="FL75" s="267"/>
      <c r="FM75" s="277"/>
      <c r="FN75" s="282"/>
      <c r="FO75" s="276"/>
      <c r="FP75" s="243"/>
      <c r="FQ75" s="267"/>
      <c r="FR75" s="243"/>
      <c r="FS75" s="267"/>
      <c r="FT75" s="243"/>
      <c r="FU75" s="267"/>
      <c r="FV75" s="277"/>
      <c r="FW75" s="282"/>
    </row>
    <row r="76" spans="1:179" ht="15.75">
      <c r="A76" s="245" t="s">
        <v>378</v>
      </c>
      <c r="B76" s="315">
        <f t="shared" si="37"/>
        <v>21</v>
      </c>
      <c r="C76" s="242">
        <f t="shared" si="38"/>
        <v>35</v>
      </c>
      <c r="D76" s="312">
        <v>0</v>
      </c>
      <c r="E76" s="318" t="str">
        <f t="shared" si="39"/>
        <v>QUALIFIED</v>
      </c>
      <c r="F76" s="250">
        <f t="shared" si="41"/>
        <v>7</v>
      </c>
      <c r="G76" s="250">
        <f t="shared" si="40"/>
        <v>3</v>
      </c>
      <c r="H76" s="250">
        <f t="shared" si="40"/>
        <v>3</v>
      </c>
      <c r="I76" s="250">
        <f t="shared" si="40"/>
        <v>2</v>
      </c>
      <c r="J76" s="250">
        <f t="shared" si="40"/>
        <v>9</v>
      </c>
      <c r="K76" s="250">
        <f t="shared" si="40"/>
        <v>4</v>
      </c>
      <c r="L76" s="250">
        <f t="shared" si="40"/>
        <v>3</v>
      </c>
      <c r="M76" s="259">
        <f t="shared" si="40"/>
        <v>4</v>
      </c>
      <c r="N76" s="253">
        <f t="shared" si="42"/>
        <v>22</v>
      </c>
      <c r="O76" s="250">
        <f t="shared" si="42"/>
        <v>13</v>
      </c>
      <c r="P76" s="262">
        <f t="shared" si="43"/>
        <v>22</v>
      </c>
      <c r="Q76" s="299">
        <f t="shared" si="44"/>
        <v>1.8857142857142857</v>
      </c>
      <c r="R76" s="267">
        <v>0</v>
      </c>
      <c r="S76" s="243">
        <v>0</v>
      </c>
      <c r="T76" s="267">
        <v>0</v>
      </c>
      <c r="U76" s="243">
        <v>1</v>
      </c>
      <c r="V76" s="267">
        <v>1</v>
      </c>
      <c r="W76" s="243">
        <v>0</v>
      </c>
      <c r="X76" s="267">
        <v>1</v>
      </c>
      <c r="Y76" s="277">
        <v>0</v>
      </c>
      <c r="Z76" s="282">
        <v>0</v>
      </c>
      <c r="AA76" s="276">
        <v>1</v>
      </c>
      <c r="AB76" s="243">
        <v>0</v>
      </c>
      <c r="AC76" s="267">
        <v>0</v>
      </c>
      <c r="AD76" s="243">
        <v>0</v>
      </c>
      <c r="AE76" s="267">
        <v>0</v>
      </c>
      <c r="AF76" s="243">
        <v>1</v>
      </c>
      <c r="AG76" s="267">
        <v>0</v>
      </c>
      <c r="AH76" s="277">
        <v>1</v>
      </c>
      <c r="AI76" s="282">
        <v>3</v>
      </c>
      <c r="AJ76" s="276">
        <v>0</v>
      </c>
      <c r="AK76" s="243">
        <v>1</v>
      </c>
      <c r="AL76" s="267">
        <v>0</v>
      </c>
      <c r="AM76" s="243">
        <v>1</v>
      </c>
      <c r="AN76" s="267">
        <v>1</v>
      </c>
      <c r="AO76" s="243">
        <v>0</v>
      </c>
      <c r="AP76" s="267">
        <v>0</v>
      </c>
      <c r="AQ76" s="277">
        <v>0</v>
      </c>
      <c r="AR76" s="282">
        <v>0</v>
      </c>
      <c r="AS76" s="276">
        <v>1</v>
      </c>
      <c r="AT76" s="243">
        <v>0</v>
      </c>
      <c r="AU76" s="267">
        <v>0</v>
      </c>
      <c r="AV76" s="243">
        <v>0</v>
      </c>
      <c r="AW76" s="267">
        <v>0</v>
      </c>
      <c r="AX76" s="243">
        <v>1</v>
      </c>
      <c r="AY76" s="267">
        <v>0</v>
      </c>
      <c r="AZ76" s="277">
        <v>0</v>
      </c>
      <c r="BA76" s="282">
        <v>1</v>
      </c>
      <c r="BB76" s="276">
        <v>1</v>
      </c>
      <c r="BC76" s="243">
        <v>0</v>
      </c>
      <c r="BD76" s="267">
        <v>0</v>
      </c>
      <c r="BE76" s="243">
        <v>0</v>
      </c>
      <c r="BF76" s="267">
        <v>1</v>
      </c>
      <c r="BG76" s="243">
        <v>0</v>
      </c>
      <c r="BH76" s="267">
        <v>0</v>
      </c>
      <c r="BI76" s="277">
        <v>0</v>
      </c>
      <c r="BJ76" s="282">
        <v>3</v>
      </c>
      <c r="BK76" s="276">
        <v>0</v>
      </c>
      <c r="BL76" s="243">
        <v>0</v>
      </c>
      <c r="BM76" s="267">
        <v>1</v>
      </c>
      <c r="BN76" s="243">
        <v>0</v>
      </c>
      <c r="BO76" s="267">
        <v>0</v>
      </c>
      <c r="BP76" s="243">
        <v>1</v>
      </c>
      <c r="BQ76" s="267">
        <v>1</v>
      </c>
      <c r="BR76" s="277">
        <v>0</v>
      </c>
      <c r="BS76" s="282">
        <v>1</v>
      </c>
      <c r="BT76" s="276">
        <v>1</v>
      </c>
      <c r="BU76" s="243">
        <v>0</v>
      </c>
      <c r="BV76" s="267">
        <v>0</v>
      </c>
      <c r="BW76" s="243">
        <v>0</v>
      </c>
      <c r="BX76" s="267">
        <v>1</v>
      </c>
      <c r="BY76" s="243">
        <v>0</v>
      </c>
      <c r="BZ76" s="267">
        <v>0</v>
      </c>
      <c r="CA76" s="277">
        <v>1</v>
      </c>
      <c r="CB76" s="282">
        <v>2</v>
      </c>
      <c r="CC76" s="276"/>
      <c r="CD76" s="243"/>
      <c r="CE76" s="267"/>
      <c r="CF76" s="243"/>
      <c r="CG76" s="267"/>
      <c r="CH76" s="243"/>
      <c r="CI76" s="267"/>
      <c r="CJ76" s="277"/>
      <c r="CK76" s="282"/>
      <c r="CL76" s="276">
        <v>1</v>
      </c>
      <c r="CM76" s="243">
        <v>0</v>
      </c>
      <c r="CN76" s="267">
        <v>0</v>
      </c>
      <c r="CO76" s="243">
        <v>0</v>
      </c>
      <c r="CP76" s="267">
        <v>0</v>
      </c>
      <c r="CQ76" s="243">
        <v>1</v>
      </c>
      <c r="CR76" s="267">
        <v>0</v>
      </c>
      <c r="CS76" s="277">
        <v>1</v>
      </c>
      <c r="CT76" s="282">
        <v>2</v>
      </c>
      <c r="CU76" s="276">
        <v>1</v>
      </c>
      <c r="CV76" s="243">
        <v>0</v>
      </c>
      <c r="CW76" s="267">
        <v>0</v>
      </c>
      <c r="CX76" s="243">
        <v>0</v>
      </c>
      <c r="CY76" s="267">
        <v>1</v>
      </c>
      <c r="CZ76" s="243">
        <v>0</v>
      </c>
      <c r="DA76" s="267">
        <v>0</v>
      </c>
      <c r="DB76" s="277">
        <v>1</v>
      </c>
      <c r="DC76" s="282">
        <v>0</v>
      </c>
      <c r="DD76" s="276">
        <v>0</v>
      </c>
      <c r="DE76" s="243">
        <v>0</v>
      </c>
      <c r="DF76" s="267">
        <v>1</v>
      </c>
      <c r="DG76" s="243">
        <v>0</v>
      </c>
      <c r="DH76" s="267">
        <v>1</v>
      </c>
      <c r="DI76" s="243">
        <v>0</v>
      </c>
      <c r="DJ76" s="267">
        <v>0</v>
      </c>
      <c r="DK76" s="277">
        <v>0</v>
      </c>
      <c r="DL76" s="282">
        <v>3</v>
      </c>
      <c r="DM76" s="276">
        <v>1</v>
      </c>
      <c r="DN76" s="243">
        <v>0</v>
      </c>
      <c r="DO76" s="267">
        <v>0</v>
      </c>
      <c r="DP76" s="243">
        <v>0</v>
      </c>
      <c r="DQ76" s="267">
        <v>1</v>
      </c>
      <c r="DR76" s="243">
        <v>0</v>
      </c>
      <c r="DS76" s="267">
        <v>0</v>
      </c>
      <c r="DT76" s="277">
        <v>0</v>
      </c>
      <c r="DU76" s="282">
        <v>1</v>
      </c>
      <c r="DV76" s="276">
        <v>0</v>
      </c>
      <c r="DW76" s="243">
        <v>1</v>
      </c>
      <c r="DX76" s="267">
        <v>1</v>
      </c>
      <c r="DY76" s="243">
        <v>0</v>
      </c>
      <c r="DZ76" s="267">
        <v>1</v>
      </c>
      <c r="EA76" s="243">
        <v>0</v>
      </c>
      <c r="EB76" s="267">
        <v>1</v>
      </c>
      <c r="EC76" s="277">
        <v>0</v>
      </c>
      <c r="ED76" s="282">
        <v>2</v>
      </c>
      <c r="EE76" s="276">
        <v>0</v>
      </c>
      <c r="EF76" s="243">
        <v>1</v>
      </c>
      <c r="EG76" s="267">
        <v>0</v>
      </c>
      <c r="EH76" s="243">
        <v>0</v>
      </c>
      <c r="EI76" s="267">
        <v>1</v>
      </c>
      <c r="EJ76" s="243">
        <v>0</v>
      </c>
      <c r="EK76" s="267">
        <v>0</v>
      </c>
      <c r="EL76" s="277">
        <v>0</v>
      </c>
      <c r="EM76" s="282">
        <v>4</v>
      </c>
      <c r="EN76" s="276"/>
      <c r="EO76" s="243"/>
      <c r="EP76" s="267"/>
      <c r="EQ76" s="243"/>
      <c r="ER76" s="267"/>
      <c r="ES76" s="243"/>
      <c r="ET76" s="267"/>
      <c r="EU76" s="277"/>
      <c r="EV76" s="282"/>
      <c r="EW76" s="276"/>
      <c r="EX76" s="243"/>
      <c r="EY76" s="267"/>
      <c r="EZ76" s="243"/>
      <c r="FA76" s="267"/>
      <c r="FB76" s="243"/>
      <c r="FC76" s="267"/>
      <c r="FD76" s="277"/>
      <c r="FE76" s="282"/>
      <c r="FF76" s="276"/>
      <c r="FG76" s="243"/>
      <c r="FH76" s="267"/>
      <c r="FI76" s="243"/>
      <c r="FJ76" s="267"/>
      <c r="FK76" s="243"/>
      <c r="FL76" s="267"/>
      <c r="FM76" s="277"/>
      <c r="FN76" s="282"/>
      <c r="FO76" s="276"/>
      <c r="FP76" s="243"/>
      <c r="FQ76" s="267"/>
      <c r="FR76" s="243"/>
      <c r="FS76" s="267"/>
      <c r="FT76" s="243"/>
      <c r="FU76" s="267"/>
      <c r="FV76" s="277"/>
      <c r="FW76" s="282"/>
    </row>
    <row r="77" spans="1:179" ht="15.75">
      <c r="A77" s="245" t="s">
        <v>265</v>
      </c>
      <c r="B77" s="315">
        <f t="shared" si="37"/>
        <v>21</v>
      </c>
      <c r="C77" s="242">
        <f>+N77+O77</f>
        <v>21</v>
      </c>
      <c r="D77" s="312">
        <f>+B77-C77</f>
        <v>0</v>
      </c>
      <c r="E77" s="318" t="str">
        <f>+IF(D77&lt;=0,"QUALIFIED","INELIGIBLE")</f>
        <v>QUALIFIED</v>
      </c>
      <c r="F77" s="250">
        <f aca="true" t="shared" si="45" ref="F77:M77">+R77+AA77+AJ77+AS77+BB77+BK77+BT77+CC77+CL77+CU77+DD77+DM77+DV77+EE77+EN77+EW77+FF77+FO77</f>
        <v>3</v>
      </c>
      <c r="G77" s="250">
        <f t="shared" si="45"/>
        <v>2</v>
      </c>
      <c r="H77" s="250">
        <f t="shared" si="45"/>
        <v>1</v>
      </c>
      <c r="I77" s="250">
        <f t="shared" si="45"/>
        <v>4</v>
      </c>
      <c r="J77" s="250">
        <f t="shared" si="45"/>
        <v>5</v>
      </c>
      <c r="K77" s="250">
        <f t="shared" si="45"/>
        <v>0</v>
      </c>
      <c r="L77" s="250">
        <f t="shared" si="45"/>
        <v>4</v>
      </c>
      <c r="M77" s="259">
        <f t="shared" si="45"/>
        <v>2</v>
      </c>
      <c r="N77" s="253">
        <f>+F77+H77+J77+L77</f>
        <v>13</v>
      </c>
      <c r="O77" s="250">
        <f>+G77+I77+K77+M77</f>
        <v>8</v>
      </c>
      <c r="P77" s="262">
        <f>+Z77+AI77+AR77+BA77+BJ77+BS77+CB77+CK77+CT77+DC77+DL77+DU77+ED77+EM77+EV77+FE77+FN77+FW77</f>
        <v>30</v>
      </c>
      <c r="Q77" s="299">
        <f>+SUM(N77*2+P77)/(N77+O77)</f>
        <v>2.6666666666666665</v>
      </c>
      <c r="R77" s="267">
        <v>1</v>
      </c>
      <c r="S77" s="243">
        <v>0</v>
      </c>
      <c r="T77" s="267">
        <v>0</v>
      </c>
      <c r="U77" s="243">
        <v>1</v>
      </c>
      <c r="V77" s="267">
        <v>1</v>
      </c>
      <c r="W77" s="243">
        <v>0</v>
      </c>
      <c r="X77" s="267">
        <v>1</v>
      </c>
      <c r="Y77" s="277">
        <v>0</v>
      </c>
      <c r="Z77" s="282">
        <v>5</v>
      </c>
      <c r="AA77" s="276"/>
      <c r="AB77" s="243"/>
      <c r="AC77" s="267"/>
      <c r="AD77" s="243"/>
      <c r="AE77" s="267"/>
      <c r="AF77" s="243"/>
      <c r="AG77" s="267"/>
      <c r="AH77" s="277"/>
      <c r="AI77" s="282"/>
      <c r="AJ77" s="276"/>
      <c r="AK77" s="243"/>
      <c r="AL77" s="267"/>
      <c r="AM77" s="243"/>
      <c r="AN77" s="267"/>
      <c r="AO77" s="243"/>
      <c r="AP77" s="267"/>
      <c r="AQ77" s="277"/>
      <c r="AR77" s="282"/>
      <c r="AS77" s="276">
        <v>0</v>
      </c>
      <c r="AT77" s="243">
        <v>0</v>
      </c>
      <c r="AU77" s="267">
        <v>0</v>
      </c>
      <c r="AV77" s="243">
        <v>1</v>
      </c>
      <c r="AW77" s="267">
        <v>0</v>
      </c>
      <c r="AX77" s="243">
        <v>0</v>
      </c>
      <c r="AY77" s="267">
        <v>0</v>
      </c>
      <c r="AZ77" s="277">
        <v>1</v>
      </c>
      <c r="BA77" s="282">
        <v>4</v>
      </c>
      <c r="BB77" s="276">
        <v>1</v>
      </c>
      <c r="BC77" s="243">
        <v>0</v>
      </c>
      <c r="BD77" s="267">
        <v>0</v>
      </c>
      <c r="BE77" s="243">
        <v>0</v>
      </c>
      <c r="BF77" s="267">
        <v>1</v>
      </c>
      <c r="BG77" s="243">
        <v>0</v>
      </c>
      <c r="BH77" s="267">
        <v>1</v>
      </c>
      <c r="BI77" s="277">
        <v>0</v>
      </c>
      <c r="BJ77" s="282">
        <v>2</v>
      </c>
      <c r="BK77" s="276"/>
      <c r="BL77" s="243"/>
      <c r="BM77" s="267"/>
      <c r="BN77" s="243"/>
      <c r="BO77" s="267"/>
      <c r="BP77" s="243"/>
      <c r="BQ77" s="267"/>
      <c r="BR77" s="277"/>
      <c r="BS77" s="282"/>
      <c r="BT77" s="276">
        <v>0</v>
      </c>
      <c r="BU77" s="243">
        <v>1</v>
      </c>
      <c r="BV77" s="267">
        <v>0</v>
      </c>
      <c r="BW77" s="243">
        <v>1</v>
      </c>
      <c r="BX77" s="267">
        <v>1</v>
      </c>
      <c r="BY77" s="243">
        <v>0</v>
      </c>
      <c r="BZ77" s="267">
        <v>1</v>
      </c>
      <c r="CA77" s="277">
        <v>0</v>
      </c>
      <c r="CB77" s="282">
        <v>5</v>
      </c>
      <c r="CC77" s="276"/>
      <c r="CD77" s="243"/>
      <c r="CE77" s="267"/>
      <c r="CF77" s="243"/>
      <c r="CG77" s="267"/>
      <c r="CH77" s="243"/>
      <c r="CI77" s="267"/>
      <c r="CJ77" s="277"/>
      <c r="CK77" s="282"/>
      <c r="CL77" s="276"/>
      <c r="CM77" s="243"/>
      <c r="CN77" s="267"/>
      <c r="CO77" s="243"/>
      <c r="CP77" s="267"/>
      <c r="CQ77" s="243"/>
      <c r="CR77" s="267"/>
      <c r="CS77" s="277"/>
      <c r="CT77" s="282"/>
      <c r="CU77" s="276"/>
      <c r="CV77" s="243"/>
      <c r="CW77" s="267"/>
      <c r="CX77" s="243"/>
      <c r="CY77" s="267"/>
      <c r="CZ77" s="243"/>
      <c r="DA77" s="267"/>
      <c r="DB77" s="277"/>
      <c r="DC77" s="282"/>
      <c r="DD77" s="276">
        <v>0</v>
      </c>
      <c r="DE77" s="243">
        <v>1</v>
      </c>
      <c r="DF77" s="267">
        <v>0</v>
      </c>
      <c r="DG77" s="243">
        <v>1</v>
      </c>
      <c r="DH77" s="267">
        <v>1</v>
      </c>
      <c r="DI77" s="243">
        <v>0</v>
      </c>
      <c r="DJ77" s="267">
        <v>1</v>
      </c>
      <c r="DK77" s="277">
        <v>0</v>
      </c>
      <c r="DL77" s="282">
        <v>7</v>
      </c>
      <c r="DM77" s="276">
        <v>1</v>
      </c>
      <c r="DN77" s="243">
        <v>0</v>
      </c>
      <c r="DO77" s="267">
        <v>1</v>
      </c>
      <c r="DP77" s="243">
        <v>0</v>
      </c>
      <c r="DQ77" s="267">
        <v>1</v>
      </c>
      <c r="DR77" s="243">
        <v>0</v>
      </c>
      <c r="DS77" s="267">
        <v>0</v>
      </c>
      <c r="DT77" s="277">
        <v>1</v>
      </c>
      <c r="DU77" s="282">
        <v>7</v>
      </c>
      <c r="DV77" s="276"/>
      <c r="DW77" s="243"/>
      <c r="DX77" s="267"/>
      <c r="DY77" s="243"/>
      <c r="DZ77" s="267"/>
      <c r="EA77" s="243"/>
      <c r="EB77" s="267"/>
      <c r="EC77" s="277"/>
      <c r="ED77" s="282"/>
      <c r="EE77" s="276"/>
      <c r="EF77" s="243"/>
      <c r="EG77" s="267"/>
      <c r="EH77" s="243"/>
      <c r="EI77" s="267"/>
      <c r="EJ77" s="243"/>
      <c r="EK77" s="267"/>
      <c r="EL77" s="277"/>
      <c r="EM77" s="282"/>
      <c r="EN77" s="276"/>
      <c r="EO77" s="243"/>
      <c r="EP77" s="267"/>
      <c r="EQ77" s="243"/>
      <c r="ER77" s="267"/>
      <c r="ES77" s="243"/>
      <c r="ET77" s="267"/>
      <c r="EU77" s="277"/>
      <c r="EV77" s="282"/>
      <c r="EW77" s="276"/>
      <c r="EX77" s="243"/>
      <c r="EY77" s="267"/>
      <c r="EZ77" s="243"/>
      <c r="FA77" s="267"/>
      <c r="FB77" s="243"/>
      <c r="FC77" s="267"/>
      <c r="FD77" s="277"/>
      <c r="FE77" s="282"/>
      <c r="FF77" s="276"/>
      <c r="FG77" s="243"/>
      <c r="FH77" s="267"/>
      <c r="FI77" s="243"/>
      <c r="FJ77" s="267"/>
      <c r="FK77" s="243"/>
      <c r="FL77" s="267"/>
      <c r="FM77" s="277"/>
      <c r="FN77" s="282"/>
      <c r="FO77" s="276"/>
      <c r="FP77" s="243"/>
      <c r="FQ77" s="267"/>
      <c r="FR77" s="243"/>
      <c r="FS77" s="267"/>
      <c r="FT77" s="243"/>
      <c r="FU77" s="267"/>
      <c r="FV77" s="277"/>
      <c r="FW77" s="282"/>
    </row>
    <row r="78" spans="1:179" ht="16.5" thickBot="1">
      <c r="A78" s="245"/>
      <c r="B78" s="316"/>
      <c r="C78" s="242">
        <f t="shared" si="38"/>
        <v>0</v>
      </c>
      <c r="D78" s="313"/>
      <c r="E78" s="319"/>
      <c r="F78" s="255">
        <f t="shared" si="41"/>
        <v>0</v>
      </c>
      <c r="G78" s="255">
        <f t="shared" si="40"/>
        <v>0</v>
      </c>
      <c r="H78" s="255">
        <f t="shared" si="40"/>
        <v>0</v>
      </c>
      <c r="I78" s="255">
        <f t="shared" si="40"/>
        <v>0</v>
      </c>
      <c r="J78" s="255">
        <f t="shared" si="40"/>
        <v>0</v>
      </c>
      <c r="K78" s="255">
        <f t="shared" si="40"/>
        <v>0</v>
      </c>
      <c r="L78" s="255">
        <f t="shared" si="40"/>
        <v>0</v>
      </c>
      <c r="M78" s="260">
        <f t="shared" si="40"/>
        <v>0</v>
      </c>
      <c r="N78" s="254">
        <f t="shared" si="42"/>
        <v>0</v>
      </c>
      <c r="O78" s="255">
        <f t="shared" si="42"/>
        <v>0</v>
      </c>
      <c r="P78" s="263">
        <f t="shared" si="43"/>
        <v>0</v>
      </c>
      <c r="Q78" s="300" t="e">
        <f t="shared" si="44"/>
        <v>#DIV/0!</v>
      </c>
      <c r="R78" s="267"/>
      <c r="S78" s="243"/>
      <c r="T78" s="267"/>
      <c r="U78" s="243"/>
      <c r="V78" s="267"/>
      <c r="W78" s="243"/>
      <c r="X78" s="267"/>
      <c r="Y78" s="277"/>
      <c r="Z78" s="282"/>
      <c r="AA78" s="276"/>
      <c r="AB78" s="243"/>
      <c r="AC78" s="267"/>
      <c r="AD78" s="243"/>
      <c r="AE78" s="267"/>
      <c r="AF78" s="243"/>
      <c r="AG78" s="267"/>
      <c r="AH78" s="277"/>
      <c r="AI78" s="282"/>
      <c r="AJ78" s="276"/>
      <c r="AK78" s="243"/>
      <c r="AL78" s="267"/>
      <c r="AM78" s="243"/>
      <c r="AN78" s="267"/>
      <c r="AO78" s="243"/>
      <c r="AP78" s="267"/>
      <c r="AQ78" s="277"/>
      <c r="AR78" s="282"/>
      <c r="AS78" s="276"/>
      <c r="AT78" s="243"/>
      <c r="AU78" s="267"/>
      <c r="AV78" s="243"/>
      <c r="AW78" s="267"/>
      <c r="AX78" s="243"/>
      <c r="AY78" s="267"/>
      <c r="AZ78" s="277"/>
      <c r="BA78" s="282"/>
      <c r="BB78" s="276"/>
      <c r="BC78" s="243"/>
      <c r="BD78" s="267"/>
      <c r="BE78" s="243"/>
      <c r="BF78" s="267"/>
      <c r="BG78" s="243"/>
      <c r="BH78" s="267"/>
      <c r="BI78" s="277"/>
      <c r="BJ78" s="282"/>
      <c r="BK78" s="276"/>
      <c r="BL78" s="243"/>
      <c r="BM78" s="267"/>
      <c r="BN78" s="243"/>
      <c r="BO78" s="267"/>
      <c r="BP78" s="243"/>
      <c r="BQ78" s="267"/>
      <c r="BR78" s="277"/>
      <c r="BS78" s="282"/>
      <c r="BT78" s="276"/>
      <c r="BU78" s="243"/>
      <c r="BV78" s="267"/>
      <c r="BW78" s="243"/>
      <c r="BX78" s="267"/>
      <c r="BY78" s="243"/>
      <c r="BZ78" s="267"/>
      <c r="CA78" s="277"/>
      <c r="CB78" s="282"/>
      <c r="CC78" s="276"/>
      <c r="CD78" s="243"/>
      <c r="CE78" s="267"/>
      <c r="CF78" s="243"/>
      <c r="CG78" s="267"/>
      <c r="CH78" s="243"/>
      <c r="CI78" s="267"/>
      <c r="CJ78" s="277"/>
      <c r="CK78" s="282"/>
      <c r="CL78" s="276"/>
      <c r="CM78" s="243"/>
      <c r="CN78" s="267"/>
      <c r="CO78" s="243"/>
      <c r="CP78" s="267"/>
      <c r="CQ78" s="243"/>
      <c r="CR78" s="267"/>
      <c r="CS78" s="277"/>
      <c r="CT78" s="282"/>
      <c r="CU78" s="276"/>
      <c r="CV78" s="243"/>
      <c r="CW78" s="267"/>
      <c r="CX78" s="243"/>
      <c r="CY78" s="267"/>
      <c r="CZ78" s="243"/>
      <c r="DA78" s="267"/>
      <c r="DB78" s="277"/>
      <c r="DC78" s="282"/>
      <c r="DD78" s="276"/>
      <c r="DE78" s="243"/>
      <c r="DF78" s="267"/>
      <c r="DG78" s="243"/>
      <c r="DH78" s="267"/>
      <c r="DI78" s="243"/>
      <c r="DJ78" s="267"/>
      <c r="DK78" s="277"/>
      <c r="DL78" s="282"/>
      <c r="DM78" s="276"/>
      <c r="DN78" s="243"/>
      <c r="DO78" s="267"/>
      <c r="DP78" s="243"/>
      <c r="DQ78" s="267"/>
      <c r="DR78" s="243"/>
      <c r="DS78" s="267"/>
      <c r="DT78" s="277"/>
      <c r="DU78" s="282"/>
      <c r="DV78" s="276"/>
      <c r="DW78" s="243"/>
      <c r="DX78" s="267"/>
      <c r="DY78" s="243"/>
      <c r="DZ78" s="267"/>
      <c r="EA78" s="243"/>
      <c r="EB78" s="267"/>
      <c r="EC78" s="277"/>
      <c r="ED78" s="282"/>
      <c r="EE78" s="276"/>
      <c r="EF78" s="243"/>
      <c r="EG78" s="267"/>
      <c r="EH78" s="243"/>
      <c r="EI78" s="267"/>
      <c r="EJ78" s="243"/>
      <c r="EK78" s="267"/>
      <c r="EL78" s="277"/>
      <c r="EM78" s="282"/>
      <c r="EN78" s="276"/>
      <c r="EO78" s="243"/>
      <c r="EP78" s="267"/>
      <c r="EQ78" s="243"/>
      <c r="ER78" s="267"/>
      <c r="ES78" s="243"/>
      <c r="ET78" s="267"/>
      <c r="EU78" s="277"/>
      <c r="EV78" s="282"/>
      <c r="EW78" s="276"/>
      <c r="EX78" s="243"/>
      <c r="EY78" s="267"/>
      <c r="EZ78" s="243"/>
      <c r="FA78" s="267"/>
      <c r="FB78" s="243"/>
      <c r="FC78" s="267"/>
      <c r="FD78" s="277"/>
      <c r="FE78" s="282"/>
      <c r="FF78" s="276"/>
      <c r="FG78" s="243"/>
      <c r="FH78" s="267"/>
      <c r="FI78" s="243"/>
      <c r="FJ78" s="267"/>
      <c r="FK78" s="243"/>
      <c r="FL78" s="267"/>
      <c r="FM78" s="277"/>
      <c r="FN78" s="282"/>
      <c r="FO78" s="276"/>
      <c r="FP78" s="243"/>
      <c r="FQ78" s="267"/>
      <c r="FR78" s="243"/>
      <c r="FS78" s="267"/>
      <c r="FT78" s="243"/>
      <c r="FU78" s="267"/>
      <c r="FV78" s="277"/>
      <c r="FW78" s="282"/>
    </row>
    <row r="79" spans="1:179" ht="15.75" customHeight="1">
      <c r="A79" s="247" t="s">
        <v>258</v>
      </c>
      <c r="B79" s="305"/>
      <c r="C79" s="305"/>
      <c r="D79" s="321"/>
      <c r="E79" s="308"/>
      <c r="F79" s="253">
        <f t="shared" si="41"/>
        <v>0</v>
      </c>
      <c r="G79" s="250">
        <f t="shared" si="40"/>
        <v>0</v>
      </c>
      <c r="H79" s="250">
        <f t="shared" si="40"/>
        <v>0</v>
      </c>
      <c r="I79" s="250">
        <f t="shared" si="40"/>
        <v>0</v>
      </c>
      <c r="J79" s="250">
        <f t="shared" si="40"/>
        <v>0</v>
      </c>
      <c r="K79" s="250">
        <f t="shared" si="40"/>
        <v>0</v>
      </c>
      <c r="L79" s="250">
        <f t="shared" si="40"/>
        <v>0</v>
      </c>
      <c r="M79" s="259">
        <f t="shared" si="40"/>
        <v>0</v>
      </c>
      <c r="N79" s="253">
        <f t="shared" si="42"/>
        <v>0</v>
      </c>
      <c r="O79" s="250">
        <f t="shared" si="42"/>
        <v>0</v>
      </c>
      <c r="P79" s="301"/>
      <c r="Q79" s="302"/>
      <c r="R79" s="267"/>
      <c r="S79" s="243"/>
      <c r="T79" s="267"/>
      <c r="U79" s="243"/>
      <c r="V79" s="267"/>
      <c r="W79" s="243"/>
      <c r="X79" s="267"/>
      <c r="Y79" s="277"/>
      <c r="Z79" s="282"/>
      <c r="AA79" s="276"/>
      <c r="AB79" s="243"/>
      <c r="AC79" s="267"/>
      <c r="AD79" s="243"/>
      <c r="AE79" s="267"/>
      <c r="AF79" s="243"/>
      <c r="AG79" s="267"/>
      <c r="AH79" s="277"/>
      <c r="AI79" s="282"/>
      <c r="AJ79" s="276"/>
      <c r="AK79" s="243"/>
      <c r="AL79" s="267"/>
      <c r="AM79" s="243"/>
      <c r="AN79" s="267"/>
      <c r="AO79" s="243"/>
      <c r="AP79" s="267"/>
      <c r="AQ79" s="277"/>
      <c r="AR79" s="282"/>
      <c r="AS79" s="276"/>
      <c r="AT79" s="243"/>
      <c r="AU79" s="267"/>
      <c r="AV79" s="243"/>
      <c r="AW79" s="267"/>
      <c r="AX79" s="243"/>
      <c r="AY79" s="267"/>
      <c r="AZ79" s="277"/>
      <c r="BA79" s="282"/>
      <c r="BB79" s="276"/>
      <c r="BC79" s="243"/>
      <c r="BD79" s="267"/>
      <c r="BE79" s="243"/>
      <c r="BF79" s="267"/>
      <c r="BG79" s="243"/>
      <c r="BH79" s="267"/>
      <c r="BI79" s="277"/>
      <c r="BJ79" s="282"/>
      <c r="BK79" s="276"/>
      <c r="BL79" s="243"/>
      <c r="BM79" s="267"/>
      <c r="BN79" s="243"/>
      <c r="BO79" s="267"/>
      <c r="BP79" s="243"/>
      <c r="BQ79" s="267"/>
      <c r="BR79" s="277"/>
      <c r="BS79" s="282"/>
      <c r="BT79" s="276"/>
      <c r="BU79" s="243"/>
      <c r="BV79" s="267"/>
      <c r="BW79" s="243"/>
      <c r="BX79" s="267"/>
      <c r="BY79" s="243"/>
      <c r="BZ79" s="267"/>
      <c r="CA79" s="277"/>
      <c r="CB79" s="282"/>
      <c r="CC79" s="276"/>
      <c r="CD79" s="243"/>
      <c r="CE79" s="267"/>
      <c r="CF79" s="243"/>
      <c r="CG79" s="267"/>
      <c r="CH79" s="243"/>
      <c r="CI79" s="267"/>
      <c r="CJ79" s="277"/>
      <c r="CK79" s="282"/>
      <c r="CL79" s="276"/>
      <c r="CM79" s="243"/>
      <c r="CN79" s="267"/>
      <c r="CO79" s="243"/>
      <c r="CP79" s="267"/>
      <c r="CQ79" s="243"/>
      <c r="CR79" s="267"/>
      <c r="CS79" s="277"/>
      <c r="CT79" s="282"/>
      <c r="CU79" s="276"/>
      <c r="CV79" s="243"/>
      <c r="CW79" s="267"/>
      <c r="CX79" s="243"/>
      <c r="CY79" s="267"/>
      <c r="CZ79" s="243"/>
      <c r="DA79" s="267"/>
      <c r="DB79" s="277"/>
      <c r="DC79" s="282"/>
      <c r="DD79" s="276"/>
      <c r="DE79" s="243"/>
      <c r="DF79" s="267"/>
      <c r="DG79" s="243"/>
      <c r="DH79" s="267"/>
      <c r="DI79" s="243"/>
      <c r="DJ79" s="267"/>
      <c r="DK79" s="277"/>
      <c r="DL79" s="282"/>
      <c r="DM79" s="276"/>
      <c r="DN79" s="243"/>
      <c r="DO79" s="267"/>
      <c r="DP79" s="243"/>
      <c r="DQ79" s="267"/>
      <c r="DR79" s="243"/>
      <c r="DS79" s="267"/>
      <c r="DT79" s="277"/>
      <c r="DU79" s="282"/>
      <c r="DV79" s="276"/>
      <c r="DW79" s="243"/>
      <c r="DX79" s="267"/>
      <c r="DY79" s="243"/>
      <c r="DZ79" s="267"/>
      <c r="EA79" s="243"/>
      <c r="EB79" s="267"/>
      <c r="EC79" s="277"/>
      <c r="ED79" s="282"/>
      <c r="EE79" s="276"/>
      <c r="EF79" s="243"/>
      <c r="EG79" s="267"/>
      <c r="EH79" s="243"/>
      <c r="EI79" s="267"/>
      <c r="EJ79" s="243"/>
      <c r="EK79" s="267"/>
      <c r="EL79" s="277"/>
      <c r="EM79" s="282"/>
      <c r="EN79" s="276"/>
      <c r="EO79" s="243"/>
      <c r="EP79" s="267"/>
      <c r="EQ79" s="243"/>
      <c r="ER79" s="267"/>
      <c r="ES79" s="243"/>
      <c r="ET79" s="267"/>
      <c r="EU79" s="277"/>
      <c r="EV79" s="282"/>
      <c r="EW79" s="276"/>
      <c r="EX79" s="243"/>
      <c r="EY79" s="267"/>
      <c r="EZ79" s="243"/>
      <c r="FA79" s="267"/>
      <c r="FB79" s="243"/>
      <c r="FC79" s="267"/>
      <c r="FD79" s="277"/>
      <c r="FE79" s="282"/>
      <c r="FF79" s="276"/>
      <c r="FG79" s="243"/>
      <c r="FH79" s="267"/>
      <c r="FI79" s="243"/>
      <c r="FJ79" s="267"/>
      <c r="FK79" s="243"/>
      <c r="FL79" s="267"/>
      <c r="FM79" s="277"/>
      <c r="FN79" s="282"/>
      <c r="FO79" s="276"/>
      <c r="FP79" s="243"/>
      <c r="FQ79" s="267"/>
      <c r="FR79" s="243"/>
      <c r="FS79" s="267"/>
      <c r="FT79" s="243"/>
      <c r="FU79" s="267"/>
      <c r="FV79" s="277"/>
      <c r="FW79" s="282"/>
    </row>
    <row r="80" spans="1:179" ht="15.75" customHeight="1">
      <c r="A80" s="245" t="s">
        <v>258</v>
      </c>
      <c r="B80" s="306"/>
      <c r="C80" s="306"/>
      <c r="D80" s="322"/>
      <c r="E80" s="309"/>
      <c r="F80" s="253">
        <f t="shared" si="41"/>
        <v>0</v>
      </c>
      <c r="G80" s="250">
        <f t="shared" si="40"/>
        <v>0</v>
      </c>
      <c r="H80" s="250">
        <f t="shared" si="40"/>
        <v>0</v>
      </c>
      <c r="I80" s="250">
        <f t="shared" si="40"/>
        <v>0</v>
      </c>
      <c r="J80" s="250">
        <f t="shared" si="40"/>
        <v>0</v>
      </c>
      <c r="K80" s="250">
        <f t="shared" si="40"/>
        <v>0</v>
      </c>
      <c r="L80" s="250">
        <f t="shared" si="40"/>
        <v>0</v>
      </c>
      <c r="M80" s="259">
        <f t="shared" si="40"/>
        <v>0</v>
      </c>
      <c r="N80" s="253">
        <f t="shared" si="42"/>
        <v>0</v>
      </c>
      <c r="O80" s="250">
        <f t="shared" si="42"/>
        <v>0</v>
      </c>
      <c r="P80" s="301"/>
      <c r="Q80" s="302"/>
      <c r="R80" s="267"/>
      <c r="S80" s="243"/>
      <c r="T80" s="267"/>
      <c r="U80" s="243"/>
      <c r="V80" s="267"/>
      <c r="W80" s="243"/>
      <c r="X80" s="267"/>
      <c r="Y80" s="277"/>
      <c r="Z80" s="282"/>
      <c r="AA80" s="276"/>
      <c r="AB80" s="243"/>
      <c r="AC80" s="267"/>
      <c r="AD80" s="243"/>
      <c r="AE80" s="267"/>
      <c r="AF80" s="243"/>
      <c r="AG80" s="267"/>
      <c r="AH80" s="277"/>
      <c r="AI80" s="282"/>
      <c r="AJ80" s="276"/>
      <c r="AK80" s="243"/>
      <c r="AL80" s="267"/>
      <c r="AM80" s="243"/>
      <c r="AN80" s="267"/>
      <c r="AO80" s="243"/>
      <c r="AP80" s="267"/>
      <c r="AQ80" s="277"/>
      <c r="AR80" s="282"/>
      <c r="AS80" s="276"/>
      <c r="AT80" s="243"/>
      <c r="AU80" s="267"/>
      <c r="AV80" s="243"/>
      <c r="AW80" s="267"/>
      <c r="AX80" s="243"/>
      <c r="AY80" s="267"/>
      <c r="AZ80" s="277"/>
      <c r="BA80" s="282"/>
      <c r="BB80" s="276"/>
      <c r="BC80" s="243"/>
      <c r="BD80" s="267"/>
      <c r="BE80" s="243"/>
      <c r="BF80" s="267"/>
      <c r="BG80" s="243"/>
      <c r="BH80" s="267"/>
      <c r="BI80" s="277"/>
      <c r="BJ80" s="282"/>
      <c r="BK80" s="276"/>
      <c r="BL80" s="243"/>
      <c r="BM80" s="267"/>
      <c r="BN80" s="243"/>
      <c r="BO80" s="267"/>
      <c r="BP80" s="243"/>
      <c r="BQ80" s="267"/>
      <c r="BR80" s="277"/>
      <c r="BS80" s="282"/>
      <c r="BT80" s="276"/>
      <c r="BU80" s="243"/>
      <c r="BV80" s="267"/>
      <c r="BW80" s="243"/>
      <c r="BX80" s="267"/>
      <c r="BY80" s="243"/>
      <c r="BZ80" s="267"/>
      <c r="CA80" s="277"/>
      <c r="CB80" s="282"/>
      <c r="CC80" s="276"/>
      <c r="CD80" s="243"/>
      <c r="CE80" s="267"/>
      <c r="CF80" s="243"/>
      <c r="CG80" s="267"/>
      <c r="CH80" s="243"/>
      <c r="CI80" s="267"/>
      <c r="CJ80" s="277"/>
      <c r="CK80" s="282"/>
      <c r="CL80" s="276"/>
      <c r="CM80" s="243"/>
      <c r="CN80" s="267"/>
      <c r="CO80" s="243"/>
      <c r="CP80" s="267"/>
      <c r="CQ80" s="243"/>
      <c r="CR80" s="267"/>
      <c r="CS80" s="277"/>
      <c r="CT80" s="282"/>
      <c r="CU80" s="276"/>
      <c r="CV80" s="243"/>
      <c r="CW80" s="267"/>
      <c r="CX80" s="243"/>
      <c r="CY80" s="267"/>
      <c r="CZ80" s="243"/>
      <c r="DA80" s="267"/>
      <c r="DB80" s="277"/>
      <c r="DC80" s="282"/>
      <c r="DD80" s="276"/>
      <c r="DE80" s="243"/>
      <c r="DF80" s="267"/>
      <c r="DG80" s="243"/>
      <c r="DH80" s="267"/>
      <c r="DI80" s="243"/>
      <c r="DJ80" s="267"/>
      <c r="DK80" s="277"/>
      <c r="DL80" s="282"/>
      <c r="DM80" s="276"/>
      <c r="DN80" s="243"/>
      <c r="DO80" s="267"/>
      <c r="DP80" s="243"/>
      <c r="DQ80" s="267"/>
      <c r="DR80" s="243"/>
      <c r="DS80" s="267"/>
      <c r="DT80" s="277"/>
      <c r="DU80" s="282"/>
      <c r="DV80" s="276"/>
      <c r="DW80" s="243"/>
      <c r="DX80" s="267"/>
      <c r="DY80" s="243"/>
      <c r="DZ80" s="267"/>
      <c r="EA80" s="243"/>
      <c r="EB80" s="267"/>
      <c r="EC80" s="277"/>
      <c r="ED80" s="282"/>
      <c r="EE80" s="276"/>
      <c r="EF80" s="243"/>
      <c r="EG80" s="267"/>
      <c r="EH80" s="243"/>
      <c r="EI80" s="267"/>
      <c r="EJ80" s="243"/>
      <c r="EK80" s="267"/>
      <c r="EL80" s="277"/>
      <c r="EM80" s="282"/>
      <c r="EN80" s="276"/>
      <c r="EO80" s="243"/>
      <c r="EP80" s="267"/>
      <c r="EQ80" s="243"/>
      <c r="ER80" s="267"/>
      <c r="ES80" s="243"/>
      <c r="ET80" s="267"/>
      <c r="EU80" s="277"/>
      <c r="EV80" s="282"/>
      <c r="EW80" s="276"/>
      <c r="EX80" s="243"/>
      <c r="EY80" s="267"/>
      <c r="EZ80" s="243"/>
      <c r="FA80" s="267"/>
      <c r="FB80" s="243"/>
      <c r="FC80" s="267"/>
      <c r="FD80" s="277"/>
      <c r="FE80" s="282"/>
      <c r="FF80" s="276"/>
      <c r="FG80" s="243"/>
      <c r="FH80" s="267"/>
      <c r="FI80" s="243"/>
      <c r="FJ80" s="267"/>
      <c r="FK80" s="243"/>
      <c r="FL80" s="267"/>
      <c r="FM80" s="277"/>
      <c r="FN80" s="282"/>
      <c r="FO80" s="276"/>
      <c r="FP80" s="243"/>
      <c r="FQ80" s="267"/>
      <c r="FR80" s="243"/>
      <c r="FS80" s="267"/>
      <c r="FT80" s="243"/>
      <c r="FU80" s="267"/>
      <c r="FV80" s="277"/>
      <c r="FW80" s="282"/>
    </row>
    <row r="81" spans="1:179" ht="18" customHeight="1">
      <c r="A81" s="245" t="s">
        <v>259</v>
      </c>
      <c r="B81" s="306"/>
      <c r="C81" s="306"/>
      <c r="D81" s="322"/>
      <c r="E81" s="309"/>
      <c r="F81" s="253">
        <f t="shared" si="41"/>
        <v>1</v>
      </c>
      <c r="G81" s="250">
        <f t="shared" si="40"/>
        <v>0</v>
      </c>
      <c r="H81" s="250">
        <f t="shared" si="40"/>
        <v>0</v>
      </c>
      <c r="I81" s="250">
        <f t="shared" si="40"/>
        <v>0</v>
      </c>
      <c r="J81" s="250">
        <f t="shared" si="40"/>
        <v>0</v>
      </c>
      <c r="K81" s="250">
        <f t="shared" si="40"/>
        <v>0</v>
      </c>
      <c r="L81" s="250">
        <f t="shared" si="40"/>
        <v>0</v>
      </c>
      <c r="M81" s="259">
        <f t="shared" si="40"/>
        <v>0</v>
      </c>
      <c r="N81" s="253">
        <f>+F81+H81+J81+L81</f>
        <v>1</v>
      </c>
      <c r="O81" s="250">
        <f>+G81+I81+K81+M81</f>
        <v>0</v>
      </c>
      <c r="P81" s="301"/>
      <c r="Q81" s="302"/>
      <c r="R81" s="267"/>
      <c r="S81" s="243"/>
      <c r="T81" s="267"/>
      <c r="U81" s="243"/>
      <c r="V81" s="267"/>
      <c r="W81" s="243"/>
      <c r="X81" s="267"/>
      <c r="Y81" s="277"/>
      <c r="Z81" s="282"/>
      <c r="AA81" s="276"/>
      <c r="AB81" s="243"/>
      <c r="AC81" s="267"/>
      <c r="AD81" s="243"/>
      <c r="AE81" s="267"/>
      <c r="AF81" s="243"/>
      <c r="AG81" s="267"/>
      <c r="AH81" s="277"/>
      <c r="AI81" s="282"/>
      <c r="AJ81" s="276"/>
      <c r="AK81" s="243"/>
      <c r="AL81" s="267"/>
      <c r="AM81" s="243"/>
      <c r="AN81" s="267"/>
      <c r="AO81" s="243"/>
      <c r="AP81" s="267"/>
      <c r="AQ81" s="277"/>
      <c r="AR81" s="282"/>
      <c r="AS81" s="276"/>
      <c r="AT81" s="243"/>
      <c r="AU81" s="267"/>
      <c r="AV81" s="243"/>
      <c r="AW81" s="267"/>
      <c r="AX81" s="243"/>
      <c r="AY81" s="267"/>
      <c r="AZ81" s="277"/>
      <c r="BA81" s="282"/>
      <c r="BB81" s="276"/>
      <c r="BC81" s="243"/>
      <c r="BD81" s="267"/>
      <c r="BE81" s="243"/>
      <c r="BF81" s="267"/>
      <c r="BG81" s="243"/>
      <c r="BH81" s="267"/>
      <c r="BI81" s="277"/>
      <c r="BJ81" s="282"/>
      <c r="BK81" s="276"/>
      <c r="BL81" s="243"/>
      <c r="BM81" s="267"/>
      <c r="BN81" s="243"/>
      <c r="BO81" s="267"/>
      <c r="BP81" s="243"/>
      <c r="BQ81" s="267"/>
      <c r="BR81" s="277"/>
      <c r="BS81" s="282"/>
      <c r="BT81" s="276"/>
      <c r="BU81" s="243"/>
      <c r="BV81" s="267"/>
      <c r="BW81" s="243"/>
      <c r="BX81" s="267"/>
      <c r="BY81" s="243"/>
      <c r="BZ81" s="267"/>
      <c r="CA81" s="277"/>
      <c r="CB81" s="282"/>
      <c r="CC81" s="276"/>
      <c r="CD81" s="243"/>
      <c r="CE81" s="267"/>
      <c r="CF81" s="243"/>
      <c r="CG81" s="267"/>
      <c r="CH81" s="243"/>
      <c r="CI81" s="267"/>
      <c r="CJ81" s="277"/>
      <c r="CK81" s="282"/>
      <c r="CL81" s="276"/>
      <c r="CM81" s="243"/>
      <c r="CN81" s="267"/>
      <c r="CO81" s="243"/>
      <c r="CP81" s="267"/>
      <c r="CQ81" s="243"/>
      <c r="CR81" s="267"/>
      <c r="CS81" s="277"/>
      <c r="CT81" s="282"/>
      <c r="CU81" s="276">
        <v>1</v>
      </c>
      <c r="CV81" s="243">
        <v>0</v>
      </c>
      <c r="CW81" s="267">
        <v>0</v>
      </c>
      <c r="CX81" s="243">
        <v>0</v>
      </c>
      <c r="CY81" s="267">
        <v>0</v>
      </c>
      <c r="CZ81" s="243">
        <v>0</v>
      </c>
      <c r="DA81" s="267">
        <v>0</v>
      </c>
      <c r="DB81" s="277">
        <v>0</v>
      </c>
      <c r="DC81" s="282"/>
      <c r="DD81" s="276"/>
      <c r="DE81" s="243"/>
      <c r="DF81" s="267"/>
      <c r="DG81" s="243"/>
      <c r="DH81" s="267"/>
      <c r="DI81" s="243"/>
      <c r="DJ81" s="267"/>
      <c r="DK81" s="277"/>
      <c r="DL81" s="282"/>
      <c r="DM81" s="276"/>
      <c r="DN81" s="243"/>
      <c r="DO81" s="267"/>
      <c r="DP81" s="243"/>
      <c r="DQ81" s="267"/>
      <c r="DR81" s="243"/>
      <c r="DS81" s="267"/>
      <c r="DT81" s="277"/>
      <c r="DU81" s="282"/>
      <c r="DV81" s="276"/>
      <c r="DW81" s="243"/>
      <c r="DX81" s="267"/>
      <c r="DY81" s="243"/>
      <c r="DZ81" s="267"/>
      <c r="EA81" s="243"/>
      <c r="EB81" s="267"/>
      <c r="EC81" s="277"/>
      <c r="ED81" s="282"/>
      <c r="EE81" s="276"/>
      <c r="EF81" s="243"/>
      <c r="EG81" s="267"/>
      <c r="EH81" s="243"/>
      <c r="EI81" s="267"/>
      <c r="EJ81" s="243"/>
      <c r="EK81" s="267"/>
      <c r="EL81" s="277"/>
      <c r="EM81" s="282"/>
      <c r="EN81" s="276"/>
      <c r="EO81" s="243"/>
      <c r="EP81" s="267"/>
      <c r="EQ81" s="243"/>
      <c r="ER81" s="267"/>
      <c r="ES81" s="243"/>
      <c r="ET81" s="267"/>
      <c r="EU81" s="277"/>
      <c r="EV81" s="282"/>
      <c r="EW81" s="276"/>
      <c r="EX81" s="243"/>
      <c r="EY81" s="267"/>
      <c r="EZ81" s="243"/>
      <c r="FA81" s="267"/>
      <c r="FB81" s="243"/>
      <c r="FC81" s="267"/>
      <c r="FD81" s="277"/>
      <c r="FE81" s="282"/>
      <c r="FF81" s="276"/>
      <c r="FG81" s="243"/>
      <c r="FH81" s="267"/>
      <c r="FI81" s="243"/>
      <c r="FJ81" s="267"/>
      <c r="FK81" s="243"/>
      <c r="FL81" s="267"/>
      <c r="FM81" s="277"/>
      <c r="FN81" s="282"/>
      <c r="FO81" s="276"/>
      <c r="FP81" s="243"/>
      <c r="FQ81" s="267"/>
      <c r="FR81" s="243"/>
      <c r="FS81" s="267"/>
      <c r="FT81" s="243"/>
      <c r="FU81" s="267"/>
      <c r="FV81" s="277"/>
      <c r="FW81" s="282"/>
    </row>
    <row r="82" spans="1:179" ht="18" customHeight="1" thickBot="1">
      <c r="A82" s="246" t="s">
        <v>260</v>
      </c>
      <c r="B82" s="307"/>
      <c r="C82" s="307"/>
      <c r="D82" s="323"/>
      <c r="E82" s="310"/>
      <c r="F82" s="253">
        <f t="shared" si="41"/>
        <v>4</v>
      </c>
      <c r="G82" s="250">
        <f t="shared" si="40"/>
        <v>0</v>
      </c>
      <c r="H82" s="250">
        <f t="shared" si="40"/>
        <v>4</v>
      </c>
      <c r="I82" s="250">
        <f t="shared" si="40"/>
        <v>0</v>
      </c>
      <c r="J82" s="250">
        <f t="shared" si="40"/>
        <v>4</v>
      </c>
      <c r="K82" s="250">
        <f t="shared" si="40"/>
        <v>0</v>
      </c>
      <c r="L82" s="250">
        <f t="shared" si="40"/>
        <v>4</v>
      </c>
      <c r="M82" s="259">
        <f t="shared" si="40"/>
        <v>0</v>
      </c>
      <c r="N82" s="253">
        <f>+F82+H82+J82+L82</f>
        <v>16</v>
      </c>
      <c r="O82" s="250">
        <f>+G82+I82+K82+M82</f>
        <v>0</v>
      </c>
      <c r="P82" s="303"/>
      <c r="Q82" s="304"/>
      <c r="R82" s="278"/>
      <c r="S82" s="249"/>
      <c r="T82" s="279"/>
      <c r="U82" s="249"/>
      <c r="V82" s="279"/>
      <c r="W82" s="249"/>
      <c r="X82" s="279"/>
      <c r="Y82" s="280"/>
      <c r="Z82" s="283"/>
      <c r="AA82" s="278"/>
      <c r="AB82" s="249"/>
      <c r="AC82" s="279"/>
      <c r="AD82" s="249"/>
      <c r="AE82" s="279"/>
      <c r="AF82" s="249"/>
      <c r="AG82" s="279"/>
      <c r="AH82" s="280"/>
      <c r="AI82" s="283"/>
      <c r="AJ82" s="278"/>
      <c r="AK82" s="249"/>
      <c r="AL82" s="279"/>
      <c r="AM82" s="249"/>
      <c r="AN82" s="279"/>
      <c r="AO82" s="249"/>
      <c r="AP82" s="279"/>
      <c r="AQ82" s="280"/>
      <c r="AR82" s="283"/>
      <c r="AS82" s="278"/>
      <c r="AT82" s="249"/>
      <c r="AU82" s="279"/>
      <c r="AV82" s="249"/>
      <c r="AW82" s="279"/>
      <c r="AX82" s="249"/>
      <c r="AY82" s="279"/>
      <c r="AZ82" s="280"/>
      <c r="BA82" s="283"/>
      <c r="BB82" s="278"/>
      <c r="BC82" s="249"/>
      <c r="BD82" s="279"/>
      <c r="BE82" s="249"/>
      <c r="BF82" s="279"/>
      <c r="BG82" s="249"/>
      <c r="BH82" s="279"/>
      <c r="BI82" s="280"/>
      <c r="BJ82" s="283"/>
      <c r="BK82" s="278"/>
      <c r="BL82" s="249"/>
      <c r="BM82" s="279"/>
      <c r="BN82" s="249"/>
      <c r="BO82" s="279"/>
      <c r="BP82" s="249"/>
      <c r="BQ82" s="279"/>
      <c r="BR82" s="280"/>
      <c r="BS82" s="283"/>
      <c r="BT82" s="278"/>
      <c r="BU82" s="249"/>
      <c r="BV82" s="279"/>
      <c r="BW82" s="249"/>
      <c r="BX82" s="279"/>
      <c r="BY82" s="249"/>
      <c r="BZ82" s="279"/>
      <c r="CA82" s="280"/>
      <c r="CB82" s="283"/>
      <c r="CC82" s="278">
        <v>4</v>
      </c>
      <c r="CD82" s="249">
        <v>0</v>
      </c>
      <c r="CE82" s="279">
        <v>4</v>
      </c>
      <c r="CF82" s="249">
        <v>0</v>
      </c>
      <c r="CG82" s="279">
        <v>4</v>
      </c>
      <c r="CH82" s="249">
        <v>0</v>
      </c>
      <c r="CI82" s="279">
        <v>4</v>
      </c>
      <c r="CJ82" s="280">
        <v>0</v>
      </c>
      <c r="CK82" s="283"/>
      <c r="CL82" s="278"/>
      <c r="CM82" s="249"/>
      <c r="CN82" s="279"/>
      <c r="CO82" s="249"/>
      <c r="CP82" s="279"/>
      <c r="CQ82" s="249"/>
      <c r="CR82" s="279"/>
      <c r="CS82" s="280"/>
      <c r="CT82" s="283"/>
      <c r="CU82" s="278"/>
      <c r="CV82" s="249"/>
      <c r="CW82" s="279"/>
      <c r="CX82" s="249"/>
      <c r="CY82" s="279"/>
      <c r="CZ82" s="249"/>
      <c r="DA82" s="279"/>
      <c r="DB82" s="280"/>
      <c r="DC82" s="283"/>
      <c r="DD82" s="278"/>
      <c r="DE82" s="249"/>
      <c r="DF82" s="279"/>
      <c r="DG82" s="249"/>
      <c r="DH82" s="279"/>
      <c r="DI82" s="249"/>
      <c r="DJ82" s="279"/>
      <c r="DK82" s="280"/>
      <c r="DL82" s="283"/>
      <c r="DM82" s="278"/>
      <c r="DN82" s="249"/>
      <c r="DO82" s="279"/>
      <c r="DP82" s="249"/>
      <c r="DQ82" s="279"/>
      <c r="DR82" s="249"/>
      <c r="DS82" s="279"/>
      <c r="DT82" s="280"/>
      <c r="DU82" s="283"/>
      <c r="DV82" s="278"/>
      <c r="DW82" s="249"/>
      <c r="DX82" s="279"/>
      <c r="DY82" s="249"/>
      <c r="DZ82" s="279"/>
      <c r="EA82" s="249"/>
      <c r="EB82" s="279"/>
      <c r="EC82" s="280"/>
      <c r="ED82" s="283"/>
      <c r="EE82" s="278"/>
      <c r="EF82" s="249"/>
      <c r="EG82" s="279"/>
      <c r="EH82" s="249"/>
      <c r="EI82" s="279"/>
      <c r="EJ82" s="249"/>
      <c r="EK82" s="279"/>
      <c r="EL82" s="280"/>
      <c r="EM82" s="283"/>
      <c r="EN82" s="278"/>
      <c r="EO82" s="249"/>
      <c r="EP82" s="279"/>
      <c r="EQ82" s="249"/>
      <c r="ER82" s="279"/>
      <c r="ES82" s="249"/>
      <c r="ET82" s="279"/>
      <c r="EU82" s="280"/>
      <c r="EV82" s="283"/>
      <c r="EW82" s="278"/>
      <c r="EX82" s="249"/>
      <c r="EY82" s="279"/>
      <c r="EZ82" s="249"/>
      <c r="FA82" s="279"/>
      <c r="FB82" s="249"/>
      <c r="FC82" s="279"/>
      <c r="FD82" s="280"/>
      <c r="FE82" s="283"/>
      <c r="FF82" s="278"/>
      <c r="FG82" s="249"/>
      <c r="FH82" s="279"/>
      <c r="FI82" s="249"/>
      <c r="FJ82" s="279"/>
      <c r="FK82" s="249"/>
      <c r="FL82" s="279"/>
      <c r="FM82" s="280"/>
      <c r="FN82" s="283"/>
      <c r="FO82" s="278"/>
      <c r="FP82" s="249"/>
      <c r="FQ82" s="279"/>
      <c r="FR82" s="249"/>
      <c r="FS82" s="279"/>
      <c r="FT82" s="249"/>
      <c r="FU82" s="279"/>
      <c r="FV82" s="280"/>
      <c r="FW82" s="283"/>
    </row>
    <row r="83" spans="1:179" ht="16.5" thickBot="1">
      <c r="A83" s="228" t="s">
        <v>323</v>
      </c>
      <c r="B83" s="240"/>
      <c r="C83" s="237"/>
      <c r="D83" s="237"/>
      <c r="E83" s="239"/>
      <c r="F83" s="264">
        <f>SUM(F71:F82)</f>
        <v>29</v>
      </c>
      <c r="G83" s="265">
        <f aca="true" t="shared" si="46" ref="G83:P83">SUM(G71:G82)</f>
        <v>27</v>
      </c>
      <c r="H83" s="265">
        <f t="shared" si="46"/>
        <v>23</v>
      </c>
      <c r="I83" s="265">
        <f t="shared" si="46"/>
        <v>33</v>
      </c>
      <c r="J83" s="265">
        <f t="shared" si="46"/>
        <v>38</v>
      </c>
      <c r="K83" s="265">
        <f t="shared" si="46"/>
        <v>18</v>
      </c>
      <c r="L83" s="265">
        <f t="shared" si="46"/>
        <v>28</v>
      </c>
      <c r="M83" s="271">
        <f t="shared" si="46"/>
        <v>28</v>
      </c>
      <c r="N83" s="264">
        <f t="shared" si="46"/>
        <v>118</v>
      </c>
      <c r="O83" s="271">
        <f t="shared" si="46"/>
        <v>106</v>
      </c>
      <c r="P83" s="271">
        <f t="shared" si="46"/>
        <v>126</v>
      </c>
      <c r="Q83" s="272">
        <f>+SUM(N83*2+P83)/(N83+O83)</f>
        <v>1.6160714285714286</v>
      </c>
      <c r="R83" s="284"/>
      <c r="S83" s="285" t="str">
        <f>IF(SUM(R71:S82)=4," ","err")</f>
        <v> </v>
      </c>
      <c r="T83" s="286"/>
      <c r="U83" s="285" t="str">
        <f>IF(SUM(T71:U82)=4," ","err")</f>
        <v> </v>
      </c>
      <c r="V83" s="286"/>
      <c r="W83" s="285" t="str">
        <f>IF(SUM(V71:W82)=4," ","err")</f>
        <v> </v>
      </c>
      <c r="X83" s="286"/>
      <c r="Y83" s="285" t="str">
        <f>IF(SUM(X71:Y82)=4," ","err")</f>
        <v> </v>
      </c>
      <c r="Z83" s="287">
        <f>IF((SUM(R71:R82)+SUM(T71:T82)+SUM(V71:V82)+SUM(X71:X82))&gt;8,1,0)</f>
        <v>0</v>
      </c>
      <c r="AA83" s="284"/>
      <c r="AB83" s="285" t="str">
        <f>IF(SUM(AA71:AB82)=4," ","err")</f>
        <v> </v>
      </c>
      <c r="AC83" s="286"/>
      <c r="AD83" s="285" t="str">
        <f>IF(SUM(AC71:AD82)=4," ","err")</f>
        <v> </v>
      </c>
      <c r="AE83" s="286"/>
      <c r="AF83" s="285" t="str">
        <f>IF(SUM(AE71:AF82)=4," ","err")</f>
        <v> </v>
      </c>
      <c r="AG83" s="286"/>
      <c r="AH83" s="285" t="str">
        <f>IF(SUM(AG71:AH82)=4," ","err")</f>
        <v> </v>
      </c>
      <c r="AI83" s="287">
        <f>IF((SUM(AA71:AA82)+SUM(AC71:AC82)+SUM(AE71:AE82)+SUM(AG71:AG82))&gt;8,1,0)</f>
        <v>0</v>
      </c>
      <c r="AJ83" s="284"/>
      <c r="AK83" s="285" t="str">
        <f>IF(SUM(AJ71:AK82)=4," ","err")</f>
        <v> </v>
      </c>
      <c r="AL83" s="286"/>
      <c r="AM83" s="285" t="str">
        <f>IF(SUM(AL71:AM82)=4," ","err")</f>
        <v> </v>
      </c>
      <c r="AN83" s="286"/>
      <c r="AO83" s="285" t="str">
        <f>IF(SUM(AN71:AO82)=4," ","err")</f>
        <v> </v>
      </c>
      <c r="AP83" s="286"/>
      <c r="AQ83" s="285" t="str">
        <f>IF(SUM(AP71:AQ82)=4," ","err")</f>
        <v> </v>
      </c>
      <c r="AR83" s="287">
        <f>IF((SUM(AJ71:AJ82)+SUM(AL71:AL82)+SUM(AN71:AN82)+SUM(AP71:AP82))&gt;8,1,0)</f>
        <v>0</v>
      </c>
      <c r="AS83" s="284"/>
      <c r="AT83" s="285" t="str">
        <f>IF(SUM(AS71:AT82)=4," ","err")</f>
        <v> </v>
      </c>
      <c r="AU83" s="286"/>
      <c r="AV83" s="285" t="str">
        <f>IF(SUM(AU71:AV82)=4," ","err")</f>
        <v> </v>
      </c>
      <c r="AW83" s="286"/>
      <c r="AX83" s="285" t="str">
        <f>IF(SUM(AW71:AX82)=4," ","err")</f>
        <v> </v>
      </c>
      <c r="AY83" s="286"/>
      <c r="AZ83" s="285" t="str">
        <f>IF(SUM(AY71:AZ82)=4," ","err")</f>
        <v> </v>
      </c>
      <c r="BA83" s="287">
        <f>IF((SUM(AS71:AS82)+SUM(AU71:AU82)+SUM(AW71:AW82)+SUM(AY71:AY82))&gt;8,1,0)</f>
        <v>0</v>
      </c>
      <c r="BB83" s="284"/>
      <c r="BC83" s="285" t="str">
        <f>IF(SUM(BB71:BC82)=4," ","err")</f>
        <v> </v>
      </c>
      <c r="BD83" s="286"/>
      <c r="BE83" s="285" t="str">
        <f>IF(SUM(BD71:BE82)=4," ","err")</f>
        <v> </v>
      </c>
      <c r="BF83" s="286"/>
      <c r="BG83" s="285" t="str">
        <f>IF(SUM(BF71:BG82)=4," ","err")</f>
        <v> </v>
      </c>
      <c r="BH83" s="286"/>
      <c r="BI83" s="285" t="str">
        <f>IF(SUM(BH71:BI82)=4," ","err")</f>
        <v> </v>
      </c>
      <c r="BJ83" s="287">
        <f>IF((SUM(BB71:BB82)+SUM(BD71:BD82)+SUM(BF71:BF82)+SUM(BH71:BH82))&gt;8,1,0)</f>
        <v>1</v>
      </c>
      <c r="BK83" s="284"/>
      <c r="BL83" s="285" t="str">
        <f>IF(SUM(BK71:BL82)=4," ","err")</f>
        <v> </v>
      </c>
      <c r="BM83" s="286"/>
      <c r="BN83" s="285" t="str">
        <f>IF(SUM(BM71:BN82)=4," ","err")</f>
        <v> </v>
      </c>
      <c r="BO83" s="286"/>
      <c r="BP83" s="285" t="str">
        <f>IF(SUM(BO71:BP82)=4," ","err")</f>
        <v> </v>
      </c>
      <c r="BQ83" s="286"/>
      <c r="BR83" s="285" t="str">
        <f>IF(SUM(BQ71:BR82)=4," ","err")</f>
        <v> </v>
      </c>
      <c r="BS83" s="287">
        <f>IF((SUM(BK71:BK82)+SUM(BM71:BM82)+SUM(BO71:BO82)+SUM(BQ71:BQ82))&gt;8,1,0)</f>
        <v>0</v>
      </c>
      <c r="BT83" s="284"/>
      <c r="BU83" s="285" t="str">
        <f>IF(SUM(BT71:BU82)=4," ","err")</f>
        <v> </v>
      </c>
      <c r="BV83" s="286"/>
      <c r="BW83" s="285" t="str">
        <f>IF(SUM(BV71:BW82)=4," ","err")</f>
        <v> </v>
      </c>
      <c r="BX83" s="286"/>
      <c r="BY83" s="285" t="str">
        <f>IF(SUM(BX71:BY82)=4," ","err")</f>
        <v> </v>
      </c>
      <c r="BZ83" s="286"/>
      <c r="CA83" s="285" t="str">
        <f>IF(SUM(BZ71:CA82)=4," ","err")</f>
        <v> </v>
      </c>
      <c r="CB83" s="287">
        <f>IF((SUM(BT71:BT82)+SUM(BV71:BV82)+SUM(BX71:BX82)+SUM(BZ71:BZ82))&gt;8,1,0)</f>
        <v>0</v>
      </c>
      <c r="CC83" s="284"/>
      <c r="CD83" s="285" t="str">
        <f>IF(SUM(CC71:CD82)=4," ","err")</f>
        <v> </v>
      </c>
      <c r="CE83" s="286"/>
      <c r="CF83" s="285" t="str">
        <f>IF(SUM(CE71:CF82)=4," ","err")</f>
        <v> </v>
      </c>
      <c r="CG83" s="286"/>
      <c r="CH83" s="285" t="str">
        <f>IF(SUM(CG71:CH82)=4," ","err")</f>
        <v> </v>
      </c>
      <c r="CI83" s="286"/>
      <c r="CJ83" s="285" t="str">
        <f>IF(SUM(CI71:CJ82)=4," ","err")</f>
        <v> </v>
      </c>
      <c r="CK83" s="287">
        <f>IF((SUM(CC71:CC82)+SUM(CE71:CE82)+SUM(CG71:CG82)+SUM(CI71:CI82))&gt;8,1,0)</f>
        <v>1</v>
      </c>
      <c r="CL83" s="284"/>
      <c r="CM83" s="285" t="str">
        <f>IF(SUM(CL71:CM82)=4," ","err")</f>
        <v> </v>
      </c>
      <c r="CN83" s="286"/>
      <c r="CO83" s="285" t="str">
        <f>IF(SUM(CN71:CO82)=4," ","err")</f>
        <v> </v>
      </c>
      <c r="CP83" s="286"/>
      <c r="CQ83" s="285" t="str">
        <f>IF(SUM(CP71:CQ82)=4," ","err")</f>
        <v> </v>
      </c>
      <c r="CR83" s="286"/>
      <c r="CS83" s="285" t="str">
        <f>IF(SUM(CR71:CS82)=4," ","err")</f>
        <v> </v>
      </c>
      <c r="CT83" s="287">
        <f>IF((SUM(CL71:CL82)+SUM(CN71:CN82)+SUM(CP71:CP82)+SUM(CR71:CR82))&gt;8,1,0)</f>
        <v>0</v>
      </c>
      <c r="CU83" s="284"/>
      <c r="CV83" s="285" t="str">
        <f>IF(SUM(CU71:CV82)=4," ","err")</f>
        <v> </v>
      </c>
      <c r="CW83" s="286"/>
      <c r="CX83" s="285" t="str">
        <f>IF(SUM(CW71:CX82)=4," ","err")</f>
        <v> </v>
      </c>
      <c r="CY83" s="286"/>
      <c r="CZ83" s="285" t="str">
        <f>IF(SUM(CY71:CZ82)=4," ","err")</f>
        <v> </v>
      </c>
      <c r="DA83" s="286"/>
      <c r="DB83" s="285" t="str">
        <f>IF(SUM(DA71:DB82)=4," ","err")</f>
        <v> </v>
      </c>
      <c r="DC83" s="287">
        <f>IF((SUM(CU71:CU82)+SUM(CW71:CW82)+SUM(CY71:CY82)+SUM(DA71:DA82))&gt;8,1,0)</f>
        <v>1</v>
      </c>
      <c r="DD83" s="284"/>
      <c r="DE83" s="285" t="str">
        <f>IF(SUM(DD71:DE82)=4," ","err")</f>
        <v> </v>
      </c>
      <c r="DF83" s="286"/>
      <c r="DG83" s="285" t="str">
        <f>IF(SUM(DF71:DG82)=4," ","err")</f>
        <v> </v>
      </c>
      <c r="DH83" s="286"/>
      <c r="DI83" s="285" t="str">
        <f>IF(SUM(DH71:DI82)=4," ","err")</f>
        <v> </v>
      </c>
      <c r="DJ83" s="286"/>
      <c r="DK83" s="285" t="str">
        <f>IF(SUM(DJ71:DK82)=4," ","err")</f>
        <v> </v>
      </c>
      <c r="DL83" s="287">
        <f>IF((SUM(DD71:DD82)+SUM(DF71:DF82)+SUM(DH71:DH82)+SUM(DJ71:DJ82))&gt;8,1,0)</f>
        <v>1</v>
      </c>
      <c r="DM83" s="284"/>
      <c r="DN83" s="285" t="str">
        <f>IF(SUM(DM71:DN82)=4," ","err")</f>
        <v> </v>
      </c>
      <c r="DO83" s="286"/>
      <c r="DP83" s="285" t="str">
        <f>IF(SUM(DO71:DP82)=4," ","err")</f>
        <v> </v>
      </c>
      <c r="DQ83" s="286"/>
      <c r="DR83" s="285" t="str">
        <f>IF(SUM(DQ71:DR82)=4," ","err")</f>
        <v> </v>
      </c>
      <c r="DS83" s="286"/>
      <c r="DT83" s="285" t="str">
        <f>IF(SUM(DS71:DT82)=4," ","err")</f>
        <v> </v>
      </c>
      <c r="DU83" s="287">
        <f>IF((SUM(DM71:DM82)+SUM(DO71:DO82)+SUM(DQ71:DQ82)+SUM(DS71:DS82))&gt;8,1,0)</f>
        <v>1</v>
      </c>
      <c r="DV83" s="284"/>
      <c r="DW83" s="285" t="str">
        <f>IF(SUM(DV71:DW82)=4," ","err")</f>
        <v> </v>
      </c>
      <c r="DX83" s="286"/>
      <c r="DY83" s="285" t="str">
        <f>IF(SUM(DX71:DY82)=4," ","err")</f>
        <v> </v>
      </c>
      <c r="DZ83" s="286"/>
      <c r="EA83" s="285" t="str">
        <f>IF(SUM(DZ71:EA82)=4," ","err")</f>
        <v> </v>
      </c>
      <c r="EB83" s="286"/>
      <c r="EC83" s="285" t="str">
        <f>IF(SUM(EB71:EC82)=4," ","err")</f>
        <v> </v>
      </c>
      <c r="ED83" s="287">
        <f>IF((SUM(DV71:DV82)+SUM(DX71:DX82)+SUM(DZ71:DZ82)+SUM(EB71:EB82))&gt;8,1,0)</f>
        <v>0</v>
      </c>
      <c r="EE83" s="284"/>
      <c r="EF83" s="285" t="str">
        <f>IF(SUM(EE71:EF82)=4," ","err")</f>
        <v> </v>
      </c>
      <c r="EG83" s="286"/>
      <c r="EH83" s="285" t="str">
        <f>IF(SUM(EG71:EH82)=4," ","err")</f>
        <v> </v>
      </c>
      <c r="EI83" s="286"/>
      <c r="EJ83" s="285" t="str">
        <f>IF(SUM(EI71:EJ82)=4," ","err")</f>
        <v> </v>
      </c>
      <c r="EK83" s="286"/>
      <c r="EL83" s="285" t="str">
        <f>IF(SUM(EK71:EL82)=4," ","err")</f>
        <v> </v>
      </c>
      <c r="EM83" s="287">
        <f>IF((SUM(EE71:EE82)+SUM(EG71:EG82)+SUM(EI71:EI82)+SUM(EK71:EK82))&gt;8,1,0)</f>
        <v>1</v>
      </c>
      <c r="EN83" s="284"/>
      <c r="EO83" s="285" t="str">
        <f>IF(SUM(EN71:EO82)=4," ","err")</f>
        <v>err</v>
      </c>
      <c r="EP83" s="286"/>
      <c r="EQ83" s="285" t="str">
        <f>IF(SUM(EP71:EQ82)=4," ","err")</f>
        <v>err</v>
      </c>
      <c r="ER83" s="286"/>
      <c r="ES83" s="285" t="str">
        <f>IF(SUM(ER71:ES82)=4," ","err")</f>
        <v>err</v>
      </c>
      <c r="ET83" s="286"/>
      <c r="EU83" s="285" t="str">
        <f>IF(SUM(ET71:EU82)=4," ","err")</f>
        <v>err</v>
      </c>
      <c r="EV83" s="287">
        <f>IF((SUM(EN71:EN82)+SUM(EP71:EP82)+SUM(ER71:ER82)+SUM(ET71:ET82))&gt;8,1,0)</f>
        <v>0</v>
      </c>
      <c r="EW83" s="284"/>
      <c r="EX83" s="285" t="str">
        <f>IF(SUM(EW71:EX82)=4," ","err")</f>
        <v>err</v>
      </c>
      <c r="EY83" s="286"/>
      <c r="EZ83" s="285" t="str">
        <f>IF(SUM(EY71:EZ82)=4," ","err")</f>
        <v>err</v>
      </c>
      <c r="FA83" s="286"/>
      <c r="FB83" s="285" t="str">
        <f>IF(SUM(FA71:FB82)=4," ","err")</f>
        <v>err</v>
      </c>
      <c r="FC83" s="286"/>
      <c r="FD83" s="285" t="str">
        <f>IF(SUM(FC71:FD82)=4," ","err")</f>
        <v>err</v>
      </c>
      <c r="FE83" s="287">
        <f>IF((SUM(EW71:EW82)+SUM(EY71:EY82)+SUM(FA71:FA82)+SUM(FC71:FC82))&gt;8,1,0)</f>
        <v>0</v>
      </c>
      <c r="FF83" s="284"/>
      <c r="FG83" s="285" t="str">
        <f>IF(SUM(FF71:FG82)=4," ","err")</f>
        <v>err</v>
      </c>
      <c r="FH83" s="286"/>
      <c r="FI83" s="285" t="str">
        <f>IF(SUM(FH71:FI82)=4," ","err")</f>
        <v>err</v>
      </c>
      <c r="FJ83" s="286"/>
      <c r="FK83" s="285" t="str">
        <f>IF(SUM(FJ71:FK82)=4," ","err")</f>
        <v>err</v>
      </c>
      <c r="FL83" s="286"/>
      <c r="FM83" s="285" t="str">
        <f>IF(SUM(FL71:FM82)=4," ","err")</f>
        <v>err</v>
      </c>
      <c r="FN83" s="287">
        <f>IF((SUM(FF71:FF82)+SUM(FH71:FH82)+SUM(FJ71:FJ82)+SUM(FL71:FL82))&gt;8,1,0)</f>
        <v>0</v>
      </c>
      <c r="FO83" s="284"/>
      <c r="FP83" s="285" t="str">
        <f>IF(SUM(FO71:FP82)=4," ","err")</f>
        <v>err</v>
      </c>
      <c r="FQ83" s="286"/>
      <c r="FR83" s="285" t="str">
        <f>IF(SUM(FQ71:FR82)=4," ","err")</f>
        <v>err</v>
      </c>
      <c r="FS83" s="286"/>
      <c r="FT83" s="285" t="str">
        <f>IF(SUM(FS71:FT82)=4," ","err")</f>
        <v>err</v>
      </c>
      <c r="FU83" s="286"/>
      <c r="FV83" s="285" t="str">
        <f>IF(SUM(FU71:FV82)=4," ","err")</f>
        <v>err</v>
      </c>
      <c r="FW83" s="287">
        <f>IF((SUM(FO71:FO82)+SUM(FQ71:FQ82)+SUM(FS71:FS82)+SUM(FU71:FU82))&gt;8,1,0)</f>
        <v>0</v>
      </c>
    </row>
    <row r="84" ht="15">
      <c r="A84" s="228" t="s">
        <v>324</v>
      </c>
    </row>
    <row r="85" ht="15.75" thickBot="1"/>
    <row r="86" spans="1:179" ht="21" customHeight="1" thickBot="1">
      <c r="A86" s="328" t="s">
        <v>300</v>
      </c>
      <c r="B86" s="291"/>
      <c r="C86" s="292"/>
      <c r="D86" s="320"/>
      <c r="E86" s="293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5"/>
      <c r="R86" s="576"/>
      <c r="S86" s="577"/>
      <c r="T86" s="577"/>
      <c r="U86" s="577"/>
      <c r="V86" s="577"/>
      <c r="W86" s="577"/>
      <c r="X86" s="577"/>
      <c r="Y86" s="577"/>
      <c r="Z86" s="578"/>
      <c r="AA86" s="576"/>
      <c r="AB86" s="577"/>
      <c r="AC86" s="577"/>
      <c r="AD86" s="577"/>
      <c r="AE86" s="577"/>
      <c r="AF86" s="577"/>
      <c r="AG86" s="577"/>
      <c r="AH86" s="577"/>
      <c r="AI86" s="578"/>
      <c r="AJ86" s="576"/>
      <c r="AK86" s="577"/>
      <c r="AL86" s="577"/>
      <c r="AM86" s="577"/>
      <c r="AN86" s="577"/>
      <c r="AO86" s="577"/>
      <c r="AP86" s="577"/>
      <c r="AQ86" s="577"/>
      <c r="AR86" s="578"/>
      <c r="AS86" s="576"/>
      <c r="AT86" s="577"/>
      <c r="AU86" s="577"/>
      <c r="AV86" s="577"/>
      <c r="AW86" s="577"/>
      <c r="AX86" s="577"/>
      <c r="AY86" s="577"/>
      <c r="AZ86" s="577"/>
      <c r="BA86" s="578"/>
      <c r="BB86" s="576"/>
      <c r="BC86" s="577"/>
      <c r="BD86" s="577"/>
      <c r="BE86" s="577"/>
      <c r="BF86" s="577"/>
      <c r="BG86" s="577"/>
      <c r="BH86" s="577"/>
      <c r="BI86" s="577"/>
      <c r="BJ86" s="578"/>
      <c r="BK86" s="576"/>
      <c r="BL86" s="577"/>
      <c r="BM86" s="577"/>
      <c r="BN86" s="577"/>
      <c r="BO86" s="577"/>
      <c r="BP86" s="577"/>
      <c r="BQ86" s="577"/>
      <c r="BR86" s="577"/>
      <c r="BS86" s="578"/>
      <c r="BT86" s="576"/>
      <c r="BU86" s="577"/>
      <c r="BV86" s="577"/>
      <c r="BW86" s="577"/>
      <c r="BX86" s="577"/>
      <c r="BY86" s="577"/>
      <c r="BZ86" s="577"/>
      <c r="CA86" s="577"/>
      <c r="CB86" s="578"/>
      <c r="CC86" s="576"/>
      <c r="CD86" s="577"/>
      <c r="CE86" s="577"/>
      <c r="CF86" s="577"/>
      <c r="CG86" s="577"/>
      <c r="CH86" s="577"/>
      <c r="CI86" s="577"/>
      <c r="CJ86" s="577"/>
      <c r="CK86" s="578"/>
      <c r="CL86" s="576"/>
      <c r="CM86" s="577"/>
      <c r="CN86" s="577"/>
      <c r="CO86" s="577"/>
      <c r="CP86" s="577"/>
      <c r="CQ86" s="577"/>
      <c r="CR86" s="577"/>
      <c r="CS86" s="577"/>
      <c r="CT86" s="578"/>
      <c r="CU86" s="576"/>
      <c r="CV86" s="577"/>
      <c r="CW86" s="577"/>
      <c r="CX86" s="577"/>
      <c r="CY86" s="577"/>
      <c r="CZ86" s="577"/>
      <c r="DA86" s="577"/>
      <c r="DB86" s="577"/>
      <c r="DC86" s="578"/>
      <c r="DD86" s="576"/>
      <c r="DE86" s="577"/>
      <c r="DF86" s="577"/>
      <c r="DG86" s="577"/>
      <c r="DH86" s="577"/>
      <c r="DI86" s="577"/>
      <c r="DJ86" s="577"/>
      <c r="DK86" s="577"/>
      <c r="DL86" s="578"/>
      <c r="DM86" s="576"/>
      <c r="DN86" s="577"/>
      <c r="DO86" s="577"/>
      <c r="DP86" s="577"/>
      <c r="DQ86" s="577"/>
      <c r="DR86" s="577"/>
      <c r="DS86" s="577"/>
      <c r="DT86" s="577"/>
      <c r="DU86" s="578"/>
      <c r="DV86" s="576"/>
      <c r="DW86" s="577"/>
      <c r="DX86" s="577"/>
      <c r="DY86" s="577"/>
      <c r="DZ86" s="577"/>
      <c r="EA86" s="577"/>
      <c r="EB86" s="577"/>
      <c r="EC86" s="577"/>
      <c r="ED86" s="578"/>
      <c r="EE86" s="576"/>
      <c r="EF86" s="577"/>
      <c r="EG86" s="577"/>
      <c r="EH86" s="577"/>
      <c r="EI86" s="577"/>
      <c r="EJ86" s="577"/>
      <c r="EK86" s="577"/>
      <c r="EL86" s="577"/>
      <c r="EM86" s="578"/>
      <c r="EN86" s="576"/>
      <c r="EO86" s="577"/>
      <c r="EP86" s="577"/>
      <c r="EQ86" s="577"/>
      <c r="ER86" s="577"/>
      <c r="ES86" s="577"/>
      <c r="ET86" s="577"/>
      <c r="EU86" s="577"/>
      <c r="EV86" s="578"/>
      <c r="EW86" s="576"/>
      <c r="EX86" s="577"/>
      <c r="EY86" s="577"/>
      <c r="EZ86" s="577"/>
      <c r="FA86" s="577"/>
      <c r="FB86" s="577"/>
      <c r="FC86" s="577"/>
      <c r="FD86" s="577"/>
      <c r="FE86" s="578"/>
      <c r="FF86" s="576"/>
      <c r="FG86" s="577"/>
      <c r="FH86" s="577"/>
      <c r="FI86" s="577"/>
      <c r="FJ86" s="577"/>
      <c r="FK86" s="577"/>
      <c r="FL86" s="577"/>
      <c r="FM86" s="577"/>
      <c r="FN86" s="578"/>
      <c r="FO86" s="576"/>
      <c r="FP86" s="577"/>
      <c r="FQ86" s="577"/>
      <c r="FR86" s="577"/>
      <c r="FS86" s="577"/>
      <c r="FT86" s="577"/>
      <c r="FU86" s="577"/>
      <c r="FV86" s="577"/>
      <c r="FW86" s="578"/>
    </row>
    <row r="87" spans="1:179" ht="15.75">
      <c r="A87" s="256" t="s">
        <v>214</v>
      </c>
      <c r="B87" s="314">
        <f aca="true" t="shared" si="47" ref="B87:B92">14*1.5</f>
        <v>21</v>
      </c>
      <c r="C87" s="244">
        <f aca="true" t="shared" si="48" ref="C87:C94">+N87+O87</f>
        <v>34</v>
      </c>
      <c r="D87" s="311">
        <v>0</v>
      </c>
      <c r="E87" s="317" t="str">
        <f aca="true" t="shared" si="49" ref="E87:E92">+IF(D87&lt;=0,"QUALIFIED","INELIGIBLE")</f>
        <v>QUALIFIED</v>
      </c>
      <c r="F87" s="252">
        <f>+R87+AA87+AJ87+AS87+BB87+BK87+BT87+CC87+CL87+CU87+DD87+DM87+DV87+EE87+EN87+EW87+FF87+FO87</f>
        <v>6</v>
      </c>
      <c r="G87" s="252">
        <f aca="true" t="shared" si="50" ref="G87:M98">+S87+AB87+AK87+AT87+BC87+BL87+BU87+CD87+CM87+CV87+DE87+DN87+DW87+EF87+EO87+EX87+FG87+FP87</f>
        <v>2</v>
      </c>
      <c r="H87" s="252">
        <f t="shared" si="50"/>
        <v>6</v>
      </c>
      <c r="I87" s="252">
        <f t="shared" si="50"/>
        <v>4</v>
      </c>
      <c r="J87" s="252">
        <f t="shared" si="50"/>
        <v>2</v>
      </c>
      <c r="K87" s="252">
        <f t="shared" si="50"/>
        <v>5</v>
      </c>
      <c r="L87" s="252">
        <f t="shared" si="50"/>
        <v>5</v>
      </c>
      <c r="M87" s="258">
        <f t="shared" si="50"/>
        <v>4</v>
      </c>
      <c r="N87" s="251">
        <f>+F87+H87+J87+L87</f>
        <v>19</v>
      </c>
      <c r="O87" s="252">
        <f>+G87+I87+K87+M87</f>
        <v>15</v>
      </c>
      <c r="P87" s="261">
        <f>+Z87+AI87+AR87+BA87+BJ87+BS87+CB87+CK87+CT87+DC87+DL87+DU87+ED87+EM87+EV87+FE87+FN87+FW87</f>
        <v>19</v>
      </c>
      <c r="Q87" s="298">
        <f>+SUM(N87*2+P87)/(N87+O87)</f>
        <v>1.6764705882352942</v>
      </c>
      <c r="R87" s="274">
        <v>0</v>
      </c>
      <c r="S87" s="248">
        <v>0</v>
      </c>
      <c r="T87" s="274">
        <v>0</v>
      </c>
      <c r="U87" s="248">
        <v>1</v>
      </c>
      <c r="V87" s="274">
        <v>0</v>
      </c>
      <c r="W87" s="248">
        <v>1</v>
      </c>
      <c r="X87" s="274">
        <v>0</v>
      </c>
      <c r="Y87" s="275">
        <v>0</v>
      </c>
      <c r="Z87" s="281">
        <v>0</v>
      </c>
      <c r="AA87" s="273">
        <v>1</v>
      </c>
      <c r="AB87" s="248">
        <v>0</v>
      </c>
      <c r="AC87" s="274">
        <v>1</v>
      </c>
      <c r="AD87" s="248">
        <v>0</v>
      </c>
      <c r="AE87" s="274">
        <v>0</v>
      </c>
      <c r="AF87" s="248">
        <v>0</v>
      </c>
      <c r="AG87" s="274">
        <v>1</v>
      </c>
      <c r="AH87" s="275">
        <v>0</v>
      </c>
      <c r="AI87" s="281">
        <v>4</v>
      </c>
      <c r="AJ87" s="273">
        <v>0</v>
      </c>
      <c r="AK87" s="248">
        <v>1</v>
      </c>
      <c r="AL87" s="274">
        <v>1</v>
      </c>
      <c r="AM87" s="248">
        <v>0</v>
      </c>
      <c r="AN87" s="274">
        <v>0</v>
      </c>
      <c r="AO87" s="248">
        <v>1</v>
      </c>
      <c r="AP87" s="274">
        <v>1</v>
      </c>
      <c r="AQ87" s="275">
        <v>0</v>
      </c>
      <c r="AR87" s="281">
        <v>4</v>
      </c>
      <c r="AS87" s="273">
        <v>1</v>
      </c>
      <c r="AT87" s="248">
        <v>0</v>
      </c>
      <c r="AU87" s="274">
        <v>0</v>
      </c>
      <c r="AV87" s="248">
        <v>1</v>
      </c>
      <c r="AW87" s="274">
        <v>0</v>
      </c>
      <c r="AX87" s="248">
        <v>1</v>
      </c>
      <c r="AY87" s="274">
        <v>1</v>
      </c>
      <c r="AZ87" s="275">
        <v>0</v>
      </c>
      <c r="BA87" s="281">
        <v>0</v>
      </c>
      <c r="BB87" s="273">
        <v>1</v>
      </c>
      <c r="BC87" s="248">
        <v>0</v>
      </c>
      <c r="BD87" s="274">
        <v>0</v>
      </c>
      <c r="BE87" s="248">
        <v>0</v>
      </c>
      <c r="BF87" s="274">
        <v>0</v>
      </c>
      <c r="BG87" s="248">
        <v>0</v>
      </c>
      <c r="BH87" s="274">
        <v>1</v>
      </c>
      <c r="BI87" s="275">
        <v>0</v>
      </c>
      <c r="BJ87" s="281">
        <v>0</v>
      </c>
      <c r="BK87" s="273">
        <v>1</v>
      </c>
      <c r="BL87" s="248">
        <v>0</v>
      </c>
      <c r="BM87" s="274">
        <v>0</v>
      </c>
      <c r="BN87" s="248">
        <v>1</v>
      </c>
      <c r="BO87" s="274">
        <v>0</v>
      </c>
      <c r="BP87" s="248">
        <v>0</v>
      </c>
      <c r="BQ87" s="274">
        <v>0</v>
      </c>
      <c r="BR87" s="275">
        <v>1</v>
      </c>
      <c r="BS87" s="281">
        <v>2</v>
      </c>
      <c r="BT87" s="273">
        <v>0</v>
      </c>
      <c r="BU87" s="248">
        <v>1</v>
      </c>
      <c r="BV87" s="274">
        <v>1</v>
      </c>
      <c r="BW87" s="248">
        <v>0</v>
      </c>
      <c r="BX87" s="274">
        <v>0</v>
      </c>
      <c r="BY87" s="248">
        <v>0</v>
      </c>
      <c r="BZ87" s="274">
        <v>0</v>
      </c>
      <c r="CA87" s="275">
        <v>1</v>
      </c>
      <c r="CB87" s="281">
        <v>3</v>
      </c>
      <c r="CC87" s="273"/>
      <c r="CD87" s="248"/>
      <c r="CE87" s="274"/>
      <c r="CF87" s="248"/>
      <c r="CG87" s="274"/>
      <c r="CH87" s="248"/>
      <c r="CI87" s="274"/>
      <c r="CJ87" s="275"/>
      <c r="CK87" s="281"/>
      <c r="CL87" s="273">
        <v>1</v>
      </c>
      <c r="CM87" s="248">
        <v>0</v>
      </c>
      <c r="CN87" s="274">
        <v>0</v>
      </c>
      <c r="CO87" s="248">
        <v>1</v>
      </c>
      <c r="CP87" s="274">
        <v>0</v>
      </c>
      <c r="CQ87" s="248">
        <v>1</v>
      </c>
      <c r="CR87" s="274">
        <v>0</v>
      </c>
      <c r="CS87" s="275">
        <v>1</v>
      </c>
      <c r="CT87" s="281">
        <v>1</v>
      </c>
      <c r="CU87" s="273"/>
      <c r="CV87" s="248"/>
      <c r="CW87" s="274"/>
      <c r="CX87" s="248"/>
      <c r="CY87" s="274"/>
      <c r="CZ87" s="248"/>
      <c r="DA87" s="274"/>
      <c r="DB87" s="275"/>
      <c r="DC87" s="281"/>
      <c r="DD87" s="273">
        <v>0</v>
      </c>
      <c r="DE87" s="248">
        <v>0</v>
      </c>
      <c r="DF87" s="274">
        <v>1</v>
      </c>
      <c r="DG87" s="248">
        <v>0</v>
      </c>
      <c r="DH87" s="274">
        <v>1</v>
      </c>
      <c r="DI87" s="248">
        <v>0</v>
      </c>
      <c r="DJ87" s="274">
        <v>0</v>
      </c>
      <c r="DK87" s="275">
        <v>0</v>
      </c>
      <c r="DL87" s="281">
        <v>3</v>
      </c>
      <c r="DM87" s="273">
        <v>0</v>
      </c>
      <c r="DN87" s="248">
        <v>0</v>
      </c>
      <c r="DO87" s="274">
        <v>1</v>
      </c>
      <c r="DP87" s="248">
        <v>0</v>
      </c>
      <c r="DQ87" s="274">
        <v>0</v>
      </c>
      <c r="DR87" s="248">
        <v>1</v>
      </c>
      <c r="DS87" s="274">
        <v>1</v>
      </c>
      <c r="DT87" s="275">
        <v>0</v>
      </c>
      <c r="DU87" s="281">
        <v>1</v>
      </c>
      <c r="DV87" s="273">
        <v>1</v>
      </c>
      <c r="DW87" s="248">
        <v>0</v>
      </c>
      <c r="DX87" s="274">
        <v>0</v>
      </c>
      <c r="DY87" s="248">
        <v>0</v>
      </c>
      <c r="DZ87" s="274">
        <v>0</v>
      </c>
      <c r="EA87" s="248">
        <v>0</v>
      </c>
      <c r="EB87" s="274">
        <v>0</v>
      </c>
      <c r="EC87" s="275">
        <v>1</v>
      </c>
      <c r="ED87" s="281">
        <v>0</v>
      </c>
      <c r="EE87" s="273">
        <v>0</v>
      </c>
      <c r="EF87" s="248">
        <v>0</v>
      </c>
      <c r="EG87" s="274">
        <v>1</v>
      </c>
      <c r="EH87" s="248">
        <v>0</v>
      </c>
      <c r="EI87" s="274">
        <v>1</v>
      </c>
      <c r="EJ87" s="248">
        <v>0</v>
      </c>
      <c r="EK87" s="274">
        <v>0</v>
      </c>
      <c r="EL87" s="275">
        <v>0</v>
      </c>
      <c r="EM87" s="281">
        <v>1</v>
      </c>
      <c r="EN87" s="273"/>
      <c r="EO87" s="248"/>
      <c r="EP87" s="274"/>
      <c r="EQ87" s="248"/>
      <c r="ER87" s="274"/>
      <c r="ES87" s="248"/>
      <c r="ET87" s="274"/>
      <c r="EU87" s="275"/>
      <c r="EV87" s="281"/>
      <c r="EW87" s="273"/>
      <c r="EX87" s="248"/>
      <c r="EY87" s="274"/>
      <c r="EZ87" s="248"/>
      <c r="FA87" s="274"/>
      <c r="FB87" s="248"/>
      <c r="FC87" s="274"/>
      <c r="FD87" s="275"/>
      <c r="FE87" s="281"/>
      <c r="FF87" s="273"/>
      <c r="FG87" s="248"/>
      <c r="FH87" s="274"/>
      <c r="FI87" s="248"/>
      <c r="FJ87" s="274"/>
      <c r="FK87" s="248"/>
      <c r="FL87" s="274"/>
      <c r="FM87" s="275"/>
      <c r="FN87" s="281"/>
      <c r="FO87" s="273"/>
      <c r="FP87" s="248"/>
      <c r="FQ87" s="274"/>
      <c r="FR87" s="248"/>
      <c r="FS87" s="274"/>
      <c r="FT87" s="248"/>
      <c r="FU87" s="274"/>
      <c r="FV87" s="275"/>
      <c r="FW87" s="281"/>
    </row>
    <row r="88" spans="1:179" ht="15.75">
      <c r="A88" s="245" t="s">
        <v>243</v>
      </c>
      <c r="B88" s="315">
        <f t="shared" si="47"/>
        <v>21</v>
      </c>
      <c r="C88" s="242">
        <f t="shared" si="48"/>
        <v>36</v>
      </c>
      <c r="D88" s="312">
        <v>0</v>
      </c>
      <c r="E88" s="318" t="str">
        <f t="shared" si="49"/>
        <v>QUALIFIED</v>
      </c>
      <c r="F88" s="250">
        <f aca="true" t="shared" si="51" ref="F88:F98">+R88+AA88+AJ88+AS88+BB88+BK88+BT88+CC88+CL88+CU88+DD88+DM88+DV88+EE88+EN88+EW88+FF88+FO88</f>
        <v>5</v>
      </c>
      <c r="G88" s="250">
        <f t="shared" si="50"/>
        <v>2</v>
      </c>
      <c r="H88" s="250">
        <f t="shared" si="50"/>
        <v>5</v>
      </c>
      <c r="I88" s="250">
        <f t="shared" si="50"/>
        <v>4</v>
      </c>
      <c r="J88" s="250">
        <f t="shared" si="50"/>
        <v>4</v>
      </c>
      <c r="K88" s="250">
        <f t="shared" si="50"/>
        <v>6</v>
      </c>
      <c r="L88" s="250">
        <f t="shared" si="50"/>
        <v>6</v>
      </c>
      <c r="M88" s="259">
        <f t="shared" si="50"/>
        <v>4</v>
      </c>
      <c r="N88" s="253">
        <f aca="true" t="shared" si="52" ref="N88:O96">+F88+H88+J88+L88</f>
        <v>20</v>
      </c>
      <c r="O88" s="250">
        <f t="shared" si="52"/>
        <v>16</v>
      </c>
      <c r="P88" s="262">
        <f aca="true" t="shared" si="53" ref="P88:P94">+Z88+AI88+AR88+BA88+BJ88+BS88+CB88+CK88+CT88+DC88+DL88+DU88+ED88+EM88+EV88+FE88+FN88+FW88</f>
        <v>23</v>
      </c>
      <c r="Q88" s="299">
        <f aca="true" t="shared" si="54" ref="Q88:Q94">+SUM(N88*2+P88)/(N88+O88)</f>
        <v>1.75</v>
      </c>
      <c r="R88" s="267">
        <v>1</v>
      </c>
      <c r="S88" s="243">
        <v>0</v>
      </c>
      <c r="T88" s="267">
        <v>0</v>
      </c>
      <c r="U88" s="243">
        <v>1</v>
      </c>
      <c r="V88" s="267">
        <v>0</v>
      </c>
      <c r="W88" s="243">
        <v>1</v>
      </c>
      <c r="X88" s="267">
        <v>1</v>
      </c>
      <c r="Y88" s="277">
        <v>0</v>
      </c>
      <c r="Z88" s="282">
        <v>4</v>
      </c>
      <c r="AA88" s="276">
        <v>0</v>
      </c>
      <c r="AB88" s="243">
        <v>0</v>
      </c>
      <c r="AC88" s="267">
        <v>1</v>
      </c>
      <c r="AD88" s="243">
        <v>0</v>
      </c>
      <c r="AE88" s="267">
        <v>1</v>
      </c>
      <c r="AF88" s="243">
        <v>0</v>
      </c>
      <c r="AG88" s="267">
        <v>1</v>
      </c>
      <c r="AH88" s="277">
        <v>0</v>
      </c>
      <c r="AI88" s="282">
        <v>0</v>
      </c>
      <c r="AJ88" s="276">
        <v>0</v>
      </c>
      <c r="AK88" s="243">
        <v>1</v>
      </c>
      <c r="AL88" s="267">
        <v>1</v>
      </c>
      <c r="AM88" s="243">
        <v>0</v>
      </c>
      <c r="AN88" s="267">
        <v>0</v>
      </c>
      <c r="AO88" s="243">
        <v>1</v>
      </c>
      <c r="AP88" s="267">
        <v>1</v>
      </c>
      <c r="AQ88" s="277">
        <v>0</v>
      </c>
      <c r="AR88" s="282">
        <v>1</v>
      </c>
      <c r="AS88" s="276">
        <v>1</v>
      </c>
      <c r="AT88" s="243">
        <v>0</v>
      </c>
      <c r="AU88" s="267">
        <v>0</v>
      </c>
      <c r="AV88" s="243">
        <v>1</v>
      </c>
      <c r="AW88" s="267">
        <v>1</v>
      </c>
      <c r="AX88" s="243">
        <v>0</v>
      </c>
      <c r="AY88" s="267">
        <v>1</v>
      </c>
      <c r="AZ88" s="277">
        <v>0</v>
      </c>
      <c r="BA88" s="282">
        <v>6</v>
      </c>
      <c r="BB88" s="276">
        <v>0</v>
      </c>
      <c r="BC88" s="243">
        <v>0</v>
      </c>
      <c r="BD88" s="267">
        <v>1</v>
      </c>
      <c r="BE88" s="243">
        <v>0</v>
      </c>
      <c r="BF88" s="267">
        <v>1</v>
      </c>
      <c r="BG88" s="243">
        <v>0</v>
      </c>
      <c r="BH88" s="267">
        <v>0</v>
      </c>
      <c r="BI88" s="277">
        <v>0</v>
      </c>
      <c r="BJ88" s="282">
        <v>0</v>
      </c>
      <c r="BK88" s="276">
        <v>0</v>
      </c>
      <c r="BL88" s="243">
        <v>0</v>
      </c>
      <c r="BM88" s="267">
        <v>0</v>
      </c>
      <c r="BN88" s="243">
        <v>1</v>
      </c>
      <c r="BO88" s="267">
        <v>0</v>
      </c>
      <c r="BP88" s="243">
        <v>1</v>
      </c>
      <c r="BQ88" s="267">
        <v>0</v>
      </c>
      <c r="BR88" s="277">
        <v>1</v>
      </c>
      <c r="BS88" s="282">
        <v>3</v>
      </c>
      <c r="BT88" s="276">
        <v>0</v>
      </c>
      <c r="BU88" s="243">
        <v>0</v>
      </c>
      <c r="BV88" s="267">
        <v>1</v>
      </c>
      <c r="BW88" s="243">
        <v>0</v>
      </c>
      <c r="BX88" s="267">
        <v>0</v>
      </c>
      <c r="BY88" s="243">
        <v>1</v>
      </c>
      <c r="BZ88" s="267">
        <v>0</v>
      </c>
      <c r="CA88" s="277">
        <v>1</v>
      </c>
      <c r="CB88" s="282">
        <v>0</v>
      </c>
      <c r="CC88" s="276"/>
      <c r="CD88" s="243"/>
      <c r="CE88" s="267"/>
      <c r="CF88" s="243"/>
      <c r="CG88" s="267"/>
      <c r="CH88" s="243"/>
      <c r="CI88" s="267"/>
      <c r="CJ88" s="277"/>
      <c r="CK88" s="282"/>
      <c r="CL88" s="276">
        <v>1</v>
      </c>
      <c r="CM88" s="243">
        <v>0</v>
      </c>
      <c r="CN88" s="267">
        <v>0</v>
      </c>
      <c r="CO88" s="243">
        <v>1</v>
      </c>
      <c r="CP88" s="267">
        <v>0</v>
      </c>
      <c r="CQ88" s="243">
        <v>1</v>
      </c>
      <c r="CR88" s="267">
        <v>1</v>
      </c>
      <c r="CS88" s="277">
        <v>0</v>
      </c>
      <c r="CT88" s="282">
        <v>4</v>
      </c>
      <c r="CU88" s="276"/>
      <c r="CV88" s="243"/>
      <c r="CW88" s="267"/>
      <c r="CX88" s="243"/>
      <c r="CY88" s="267"/>
      <c r="CZ88" s="243"/>
      <c r="DA88" s="267"/>
      <c r="DB88" s="277"/>
      <c r="DC88" s="282"/>
      <c r="DD88" s="276">
        <v>1</v>
      </c>
      <c r="DE88" s="243">
        <v>0</v>
      </c>
      <c r="DF88" s="267">
        <v>0</v>
      </c>
      <c r="DG88" s="243">
        <v>0</v>
      </c>
      <c r="DH88" s="267">
        <v>0</v>
      </c>
      <c r="DI88" s="243">
        <v>0</v>
      </c>
      <c r="DJ88" s="267">
        <v>1</v>
      </c>
      <c r="DK88" s="277">
        <v>0</v>
      </c>
      <c r="DL88" s="282">
        <v>2</v>
      </c>
      <c r="DM88" s="276">
        <v>0</v>
      </c>
      <c r="DN88" s="243">
        <v>1</v>
      </c>
      <c r="DO88" s="267">
        <v>0</v>
      </c>
      <c r="DP88" s="243">
        <v>0</v>
      </c>
      <c r="DQ88" s="267">
        <v>0</v>
      </c>
      <c r="DR88" s="243">
        <v>1</v>
      </c>
      <c r="DS88" s="267">
        <v>0</v>
      </c>
      <c r="DT88" s="277">
        <v>1</v>
      </c>
      <c r="DU88" s="282">
        <v>3</v>
      </c>
      <c r="DV88" s="276">
        <v>0</v>
      </c>
      <c r="DW88" s="243">
        <v>0</v>
      </c>
      <c r="DX88" s="267">
        <v>1</v>
      </c>
      <c r="DY88" s="243">
        <v>0</v>
      </c>
      <c r="DZ88" s="267">
        <v>1</v>
      </c>
      <c r="EA88" s="243">
        <v>0</v>
      </c>
      <c r="EB88" s="267">
        <v>0</v>
      </c>
      <c r="EC88" s="277">
        <v>0</v>
      </c>
      <c r="ED88" s="282">
        <v>0</v>
      </c>
      <c r="EE88" s="276">
        <v>1</v>
      </c>
      <c r="EF88" s="243">
        <v>0</v>
      </c>
      <c r="EG88" s="267">
        <v>0</v>
      </c>
      <c r="EH88" s="243">
        <v>0</v>
      </c>
      <c r="EI88" s="267">
        <v>0</v>
      </c>
      <c r="EJ88" s="243">
        <v>0</v>
      </c>
      <c r="EK88" s="267">
        <v>0</v>
      </c>
      <c r="EL88" s="277">
        <v>1</v>
      </c>
      <c r="EM88" s="282">
        <v>0</v>
      </c>
      <c r="EN88" s="276"/>
      <c r="EO88" s="243"/>
      <c r="EP88" s="267"/>
      <c r="EQ88" s="243"/>
      <c r="ER88" s="267"/>
      <c r="ES88" s="243"/>
      <c r="ET88" s="267"/>
      <c r="EU88" s="277"/>
      <c r="EV88" s="282"/>
      <c r="EW88" s="276"/>
      <c r="EX88" s="243"/>
      <c r="EY88" s="267"/>
      <c r="EZ88" s="243"/>
      <c r="FA88" s="267"/>
      <c r="FB88" s="243"/>
      <c r="FC88" s="267"/>
      <c r="FD88" s="277"/>
      <c r="FE88" s="282"/>
      <c r="FF88" s="276"/>
      <c r="FG88" s="243"/>
      <c r="FH88" s="267"/>
      <c r="FI88" s="243"/>
      <c r="FJ88" s="267"/>
      <c r="FK88" s="243"/>
      <c r="FL88" s="267"/>
      <c r="FM88" s="277"/>
      <c r="FN88" s="282"/>
      <c r="FO88" s="276"/>
      <c r="FP88" s="243"/>
      <c r="FQ88" s="267"/>
      <c r="FR88" s="243"/>
      <c r="FS88" s="267"/>
      <c r="FT88" s="243"/>
      <c r="FU88" s="267"/>
      <c r="FV88" s="277"/>
      <c r="FW88" s="282"/>
    </row>
    <row r="89" spans="1:179" ht="15.75">
      <c r="A89" s="245" t="s">
        <v>374</v>
      </c>
      <c r="B89" s="315">
        <f t="shared" si="47"/>
        <v>21</v>
      </c>
      <c r="C89" s="242">
        <f t="shared" si="48"/>
        <v>35</v>
      </c>
      <c r="D89" s="312">
        <v>0</v>
      </c>
      <c r="E89" s="318" t="str">
        <f t="shared" si="49"/>
        <v>QUALIFIED</v>
      </c>
      <c r="F89" s="250">
        <f t="shared" si="51"/>
        <v>3</v>
      </c>
      <c r="G89" s="250">
        <f t="shared" si="50"/>
        <v>5</v>
      </c>
      <c r="H89" s="250">
        <f t="shared" si="50"/>
        <v>7</v>
      </c>
      <c r="I89" s="250">
        <f t="shared" si="50"/>
        <v>2</v>
      </c>
      <c r="J89" s="250">
        <f t="shared" si="50"/>
        <v>4</v>
      </c>
      <c r="K89" s="250">
        <f t="shared" si="50"/>
        <v>6</v>
      </c>
      <c r="L89" s="250">
        <f t="shared" si="50"/>
        <v>5</v>
      </c>
      <c r="M89" s="259">
        <f t="shared" si="50"/>
        <v>3</v>
      </c>
      <c r="N89" s="253">
        <f t="shared" si="52"/>
        <v>19</v>
      </c>
      <c r="O89" s="250">
        <f t="shared" si="52"/>
        <v>16</v>
      </c>
      <c r="P89" s="262">
        <f t="shared" si="53"/>
        <v>40</v>
      </c>
      <c r="Q89" s="299">
        <f t="shared" si="54"/>
        <v>2.2285714285714286</v>
      </c>
      <c r="R89" s="267"/>
      <c r="S89" s="243"/>
      <c r="T89" s="267"/>
      <c r="U89" s="243"/>
      <c r="V89" s="267"/>
      <c r="W89" s="243"/>
      <c r="X89" s="267"/>
      <c r="Y89" s="277"/>
      <c r="Z89" s="282"/>
      <c r="AA89" s="276">
        <v>0</v>
      </c>
      <c r="AB89" s="243">
        <v>0</v>
      </c>
      <c r="AC89" s="267">
        <v>1</v>
      </c>
      <c r="AD89" s="243">
        <v>0</v>
      </c>
      <c r="AE89" s="267">
        <v>1</v>
      </c>
      <c r="AF89" s="243">
        <v>0</v>
      </c>
      <c r="AG89" s="267">
        <v>0</v>
      </c>
      <c r="AH89" s="277">
        <v>0</v>
      </c>
      <c r="AI89" s="282">
        <v>6</v>
      </c>
      <c r="AJ89" s="276"/>
      <c r="AK89" s="243"/>
      <c r="AL89" s="267"/>
      <c r="AM89" s="243"/>
      <c r="AN89" s="267"/>
      <c r="AO89" s="243"/>
      <c r="AP89" s="267"/>
      <c r="AQ89" s="277"/>
      <c r="AR89" s="282"/>
      <c r="AS89" s="276">
        <v>0</v>
      </c>
      <c r="AT89" s="243">
        <v>1</v>
      </c>
      <c r="AU89" s="267">
        <v>1</v>
      </c>
      <c r="AV89" s="243">
        <v>0</v>
      </c>
      <c r="AW89" s="267">
        <v>0</v>
      </c>
      <c r="AX89" s="243">
        <v>1</v>
      </c>
      <c r="AY89" s="267">
        <v>0</v>
      </c>
      <c r="AZ89" s="277">
        <v>1</v>
      </c>
      <c r="BA89" s="282">
        <v>4</v>
      </c>
      <c r="BB89" s="276">
        <v>0</v>
      </c>
      <c r="BC89" s="243">
        <v>0</v>
      </c>
      <c r="BD89" s="267">
        <v>0</v>
      </c>
      <c r="BE89" s="243">
        <v>1</v>
      </c>
      <c r="BF89" s="267">
        <v>0</v>
      </c>
      <c r="BG89" s="243">
        <v>1</v>
      </c>
      <c r="BH89" s="267">
        <v>1</v>
      </c>
      <c r="BI89" s="277">
        <v>0</v>
      </c>
      <c r="BJ89" s="282">
        <v>7</v>
      </c>
      <c r="BK89" s="276">
        <v>0</v>
      </c>
      <c r="BL89" s="243">
        <v>1</v>
      </c>
      <c r="BM89" s="267">
        <v>1</v>
      </c>
      <c r="BN89" s="243">
        <v>0</v>
      </c>
      <c r="BO89" s="267">
        <v>1</v>
      </c>
      <c r="BP89" s="243">
        <v>0</v>
      </c>
      <c r="BQ89" s="267">
        <v>0</v>
      </c>
      <c r="BR89" s="277">
        <v>0</v>
      </c>
      <c r="BS89" s="282">
        <v>6</v>
      </c>
      <c r="BT89" s="276">
        <v>0</v>
      </c>
      <c r="BU89" s="243">
        <v>1</v>
      </c>
      <c r="BV89" s="267">
        <v>1</v>
      </c>
      <c r="BW89" s="243">
        <v>0</v>
      </c>
      <c r="BX89" s="267">
        <v>1</v>
      </c>
      <c r="BY89" s="243">
        <v>0</v>
      </c>
      <c r="BZ89" s="267">
        <v>1</v>
      </c>
      <c r="CA89" s="277">
        <v>0</v>
      </c>
      <c r="CB89" s="282">
        <v>2</v>
      </c>
      <c r="CC89" s="276"/>
      <c r="CD89" s="243"/>
      <c r="CE89" s="267"/>
      <c r="CF89" s="243"/>
      <c r="CG89" s="267"/>
      <c r="CH89" s="243"/>
      <c r="CI89" s="267"/>
      <c r="CJ89" s="277"/>
      <c r="CK89" s="282"/>
      <c r="CL89" s="276">
        <v>0</v>
      </c>
      <c r="CM89" s="243">
        <v>1</v>
      </c>
      <c r="CN89" s="267">
        <v>1</v>
      </c>
      <c r="CO89" s="243">
        <v>0</v>
      </c>
      <c r="CP89" s="267">
        <v>0</v>
      </c>
      <c r="CQ89" s="243">
        <v>1</v>
      </c>
      <c r="CR89" s="267">
        <v>0</v>
      </c>
      <c r="CS89" s="277">
        <v>1</v>
      </c>
      <c r="CT89" s="282">
        <v>3</v>
      </c>
      <c r="CU89" s="276"/>
      <c r="CV89" s="243"/>
      <c r="CW89" s="267"/>
      <c r="CX89" s="243"/>
      <c r="CY89" s="267"/>
      <c r="CZ89" s="243"/>
      <c r="DA89" s="267"/>
      <c r="DB89" s="277"/>
      <c r="DC89" s="282"/>
      <c r="DD89" s="276">
        <v>1</v>
      </c>
      <c r="DE89" s="243">
        <v>0</v>
      </c>
      <c r="DF89" s="267">
        <v>1</v>
      </c>
      <c r="DG89" s="243">
        <v>0</v>
      </c>
      <c r="DH89" s="267">
        <v>0</v>
      </c>
      <c r="DI89" s="243">
        <v>1</v>
      </c>
      <c r="DJ89" s="267">
        <v>1</v>
      </c>
      <c r="DK89" s="277">
        <v>0</v>
      </c>
      <c r="DL89" s="282">
        <v>2</v>
      </c>
      <c r="DM89" s="276">
        <v>1</v>
      </c>
      <c r="DN89" s="243">
        <v>0</v>
      </c>
      <c r="DO89" s="267">
        <v>1</v>
      </c>
      <c r="DP89" s="243">
        <v>0</v>
      </c>
      <c r="DQ89" s="267">
        <v>0</v>
      </c>
      <c r="DR89" s="243">
        <v>1</v>
      </c>
      <c r="DS89" s="267">
        <v>1</v>
      </c>
      <c r="DT89" s="277">
        <v>0</v>
      </c>
      <c r="DU89" s="282">
        <v>3</v>
      </c>
      <c r="DV89" s="276">
        <v>0</v>
      </c>
      <c r="DW89" s="243">
        <v>1</v>
      </c>
      <c r="DX89" s="267">
        <v>0</v>
      </c>
      <c r="DY89" s="243">
        <v>0</v>
      </c>
      <c r="DZ89" s="267">
        <v>0</v>
      </c>
      <c r="EA89" s="243">
        <v>1</v>
      </c>
      <c r="EB89" s="267">
        <v>0</v>
      </c>
      <c r="EC89" s="277">
        <v>1</v>
      </c>
      <c r="ED89" s="282">
        <v>0</v>
      </c>
      <c r="EE89" s="276">
        <v>1</v>
      </c>
      <c r="EF89" s="243">
        <v>0</v>
      </c>
      <c r="EG89" s="267">
        <v>0</v>
      </c>
      <c r="EH89" s="243">
        <v>1</v>
      </c>
      <c r="EI89" s="267">
        <v>1</v>
      </c>
      <c r="EJ89" s="243">
        <v>0</v>
      </c>
      <c r="EK89" s="267">
        <v>1</v>
      </c>
      <c r="EL89" s="277">
        <v>0</v>
      </c>
      <c r="EM89" s="282">
        <v>7</v>
      </c>
      <c r="EN89" s="276"/>
      <c r="EO89" s="243"/>
      <c r="EP89" s="267"/>
      <c r="EQ89" s="243"/>
      <c r="ER89" s="267"/>
      <c r="ES89" s="243"/>
      <c r="ET89" s="267"/>
      <c r="EU89" s="277"/>
      <c r="EV89" s="282"/>
      <c r="EW89" s="276"/>
      <c r="EX89" s="243"/>
      <c r="EY89" s="267"/>
      <c r="EZ89" s="243"/>
      <c r="FA89" s="267"/>
      <c r="FB89" s="243"/>
      <c r="FC89" s="267"/>
      <c r="FD89" s="277"/>
      <c r="FE89" s="282"/>
      <c r="FF89" s="276"/>
      <c r="FG89" s="243"/>
      <c r="FH89" s="267"/>
      <c r="FI89" s="243"/>
      <c r="FJ89" s="267"/>
      <c r="FK89" s="243"/>
      <c r="FL89" s="267"/>
      <c r="FM89" s="277"/>
      <c r="FN89" s="282"/>
      <c r="FO89" s="276"/>
      <c r="FP89" s="243"/>
      <c r="FQ89" s="267"/>
      <c r="FR89" s="243"/>
      <c r="FS89" s="267"/>
      <c r="FT89" s="243"/>
      <c r="FU89" s="267"/>
      <c r="FV89" s="277"/>
      <c r="FW89" s="282"/>
    </row>
    <row r="90" spans="1:179" ht="15.75">
      <c r="A90" s="245" t="s">
        <v>314</v>
      </c>
      <c r="B90" s="315">
        <f t="shared" si="47"/>
        <v>21</v>
      </c>
      <c r="C90" s="242">
        <f t="shared" si="48"/>
        <v>25</v>
      </c>
      <c r="D90" s="312">
        <v>0</v>
      </c>
      <c r="E90" s="318" t="str">
        <f t="shared" si="49"/>
        <v>QUALIFIED</v>
      </c>
      <c r="F90" s="250">
        <f t="shared" si="51"/>
        <v>4</v>
      </c>
      <c r="G90" s="250">
        <f t="shared" si="50"/>
        <v>3</v>
      </c>
      <c r="H90" s="250">
        <f t="shared" si="50"/>
        <v>3</v>
      </c>
      <c r="I90" s="250">
        <f t="shared" si="50"/>
        <v>3</v>
      </c>
      <c r="J90" s="250">
        <f t="shared" si="50"/>
        <v>2</v>
      </c>
      <c r="K90" s="250">
        <f t="shared" si="50"/>
        <v>3</v>
      </c>
      <c r="L90" s="250">
        <f t="shared" si="50"/>
        <v>4</v>
      </c>
      <c r="M90" s="259">
        <f t="shared" si="50"/>
        <v>3</v>
      </c>
      <c r="N90" s="253">
        <f t="shared" si="52"/>
        <v>13</v>
      </c>
      <c r="O90" s="250">
        <f t="shared" si="52"/>
        <v>12</v>
      </c>
      <c r="P90" s="262">
        <f t="shared" si="53"/>
        <v>18</v>
      </c>
      <c r="Q90" s="299">
        <f t="shared" si="54"/>
        <v>1.76</v>
      </c>
      <c r="R90" s="267">
        <v>1</v>
      </c>
      <c r="S90" s="243">
        <v>0</v>
      </c>
      <c r="T90" s="267">
        <v>0</v>
      </c>
      <c r="U90" s="243">
        <v>1</v>
      </c>
      <c r="V90" s="267">
        <v>0</v>
      </c>
      <c r="W90" s="243">
        <v>1</v>
      </c>
      <c r="X90" s="267">
        <v>0</v>
      </c>
      <c r="Y90" s="277">
        <v>1</v>
      </c>
      <c r="Z90" s="282">
        <v>4</v>
      </c>
      <c r="AA90" s="276">
        <v>1</v>
      </c>
      <c r="AB90" s="243">
        <v>0</v>
      </c>
      <c r="AC90" s="267">
        <v>1</v>
      </c>
      <c r="AD90" s="243">
        <v>0</v>
      </c>
      <c r="AE90" s="267">
        <v>0</v>
      </c>
      <c r="AF90" s="243">
        <v>0</v>
      </c>
      <c r="AG90" s="267">
        <v>1</v>
      </c>
      <c r="AH90" s="277">
        <v>0</v>
      </c>
      <c r="AI90" s="282">
        <v>1</v>
      </c>
      <c r="AJ90" s="276"/>
      <c r="AK90" s="243"/>
      <c r="AL90" s="267"/>
      <c r="AM90" s="243"/>
      <c r="AN90" s="267"/>
      <c r="AO90" s="243"/>
      <c r="AP90" s="267"/>
      <c r="AQ90" s="277"/>
      <c r="AR90" s="282"/>
      <c r="AS90" s="276"/>
      <c r="AT90" s="243"/>
      <c r="AU90" s="267"/>
      <c r="AV90" s="243"/>
      <c r="AW90" s="267"/>
      <c r="AX90" s="243"/>
      <c r="AY90" s="267"/>
      <c r="AZ90" s="277"/>
      <c r="BA90" s="282"/>
      <c r="BB90" s="276">
        <v>1</v>
      </c>
      <c r="BC90" s="243">
        <v>0</v>
      </c>
      <c r="BD90" s="267">
        <v>1</v>
      </c>
      <c r="BE90" s="243">
        <v>0</v>
      </c>
      <c r="BF90" s="267">
        <v>1</v>
      </c>
      <c r="BG90" s="243">
        <v>0</v>
      </c>
      <c r="BH90" s="267">
        <v>1</v>
      </c>
      <c r="BI90" s="277">
        <v>0</v>
      </c>
      <c r="BJ90" s="282">
        <v>4</v>
      </c>
      <c r="BK90" s="276"/>
      <c r="BL90" s="243"/>
      <c r="BM90" s="267"/>
      <c r="BN90" s="243"/>
      <c r="BO90" s="267"/>
      <c r="BP90" s="243"/>
      <c r="BQ90" s="267"/>
      <c r="BR90" s="277"/>
      <c r="BS90" s="282"/>
      <c r="BT90" s="276">
        <v>1</v>
      </c>
      <c r="BU90" s="243">
        <v>0</v>
      </c>
      <c r="BV90" s="267">
        <v>1</v>
      </c>
      <c r="BW90" s="243">
        <v>0</v>
      </c>
      <c r="BX90" s="267">
        <v>0</v>
      </c>
      <c r="BY90" s="243">
        <v>1</v>
      </c>
      <c r="BZ90" s="267">
        <v>1</v>
      </c>
      <c r="CA90" s="277">
        <v>0</v>
      </c>
      <c r="CB90" s="282">
        <v>6</v>
      </c>
      <c r="CC90" s="276"/>
      <c r="CD90" s="243"/>
      <c r="CE90" s="267"/>
      <c r="CF90" s="243"/>
      <c r="CG90" s="267"/>
      <c r="CH90" s="243"/>
      <c r="CI90" s="267"/>
      <c r="CJ90" s="277"/>
      <c r="CK90" s="282"/>
      <c r="CL90" s="276"/>
      <c r="CM90" s="243"/>
      <c r="CN90" s="267"/>
      <c r="CO90" s="243"/>
      <c r="CP90" s="267"/>
      <c r="CQ90" s="243"/>
      <c r="CR90" s="267"/>
      <c r="CS90" s="277"/>
      <c r="CT90" s="282"/>
      <c r="CU90" s="276"/>
      <c r="CV90" s="243"/>
      <c r="CW90" s="267"/>
      <c r="CX90" s="243"/>
      <c r="CY90" s="267"/>
      <c r="CZ90" s="243"/>
      <c r="DA90" s="267"/>
      <c r="DB90" s="277"/>
      <c r="DC90" s="282"/>
      <c r="DD90" s="276">
        <v>0</v>
      </c>
      <c r="DE90" s="243">
        <v>1</v>
      </c>
      <c r="DF90" s="267">
        <v>0</v>
      </c>
      <c r="DG90" s="243">
        <v>1</v>
      </c>
      <c r="DH90" s="267">
        <v>0</v>
      </c>
      <c r="DI90" s="243">
        <v>0</v>
      </c>
      <c r="DJ90" s="267">
        <v>0</v>
      </c>
      <c r="DK90" s="277">
        <v>1</v>
      </c>
      <c r="DL90" s="282">
        <v>2</v>
      </c>
      <c r="DM90" s="276"/>
      <c r="DN90" s="243"/>
      <c r="DO90" s="267"/>
      <c r="DP90" s="243"/>
      <c r="DQ90" s="267"/>
      <c r="DR90" s="243"/>
      <c r="DS90" s="267"/>
      <c r="DT90" s="277"/>
      <c r="DU90" s="282"/>
      <c r="DV90" s="276">
        <v>0</v>
      </c>
      <c r="DW90" s="243">
        <v>1</v>
      </c>
      <c r="DX90" s="267">
        <v>0</v>
      </c>
      <c r="DY90" s="243">
        <v>1</v>
      </c>
      <c r="DZ90" s="267">
        <v>1</v>
      </c>
      <c r="EA90" s="243">
        <v>0</v>
      </c>
      <c r="EB90" s="267">
        <v>1</v>
      </c>
      <c r="EC90" s="277">
        <v>0</v>
      </c>
      <c r="ED90" s="282">
        <v>1</v>
      </c>
      <c r="EE90" s="276">
        <v>0</v>
      </c>
      <c r="EF90" s="243">
        <v>1</v>
      </c>
      <c r="EG90" s="267">
        <v>0</v>
      </c>
      <c r="EH90" s="243">
        <v>0</v>
      </c>
      <c r="EI90" s="267">
        <v>0</v>
      </c>
      <c r="EJ90" s="243">
        <v>1</v>
      </c>
      <c r="EK90" s="267">
        <v>0</v>
      </c>
      <c r="EL90" s="277">
        <v>1</v>
      </c>
      <c r="EM90" s="282">
        <v>0</v>
      </c>
      <c r="EN90" s="276"/>
      <c r="EO90" s="243"/>
      <c r="EP90" s="267"/>
      <c r="EQ90" s="243"/>
      <c r="ER90" s="267"/>
      <c r="ES90" s="243"/>
      <c r="ET90" s="267"/>
      <c r="EU90" s="277"/>
      <c r="EV90" s="282"/>
      <c r="EW90" s="276"/>
      <c r="EX90" s="243"/>
      <c r="EY90" s="267"/>
      <c r="EZ90" s="243"/>
      <c r="FA90" s="267"/>
      <c r="FB90" s="243"/>
      <c r="FC90" s="267"/>
      <c r="FD90" s="277"/>
      <c r="FE90" s="282"/>
      <c r="FF90" s="276"/>
      <c r="FG90" s="243"/>
      <c r="FH90" s="267"/>
      <c r="FI90" s="243"/>
      <c r="FJ90" s="267"/>
      <c r="FK90" s="243"/>
      <c r="FL90" s="267"/>
      <c r="FM90" s="277"/>
      <c r="FN90" s="282"/>
      <c r="FO90" s="276"/>
      <c r="FP90" s="243"/>
      <c r="FQ90" s="267"/>
      <c r="FR90" s="243"/>
      <c r="FS90" s="267"/>
      <c r="FT90" s="243"/>
      <c r="FU90" s="267"/>
      <c r="FV90" s="277"/>
      <c r="FW90" s="282"/>
    </row>
    <row r="91" spans="1:179" ht="15.75">
      <c r="A91" s="245" t="s">
        <v>257</v>
      </c>
      <c r="B91" s="315">
        <f t="shared" si="47"/>
        <v>21</v>
      </c>
      <c r="C91" s="242">
        <f t="shared" si="48"/>
        <v>32</v>
      </c>
      <c r="D91" s="312">
        <v>0</v>
      </c>
      <c r="E91" s="318" t="str">
        <f t="shared" si="49"/>
        <v>QUALIFIED</v>
      </c>
      <c r="F91" s="250">
        <f t="shared" si="51"/>
        <v>2</v>
      </c>
      <c r="G91" s="250">
        <f t="shared" si="50"/>
        <v>7</v>
      </c>
      <c r="H91" s="250">
        <f t="shared" si="50"/>
        <v>1</v>
      </c>
      <c r="I91" s="250">
        <f t="shared" si="50"/>
        <v>8</v>
      </c>
      <c r="J91" s="250">
        <f t="shared" si="50"/>
        <v>2</v>
      </c>
      <c r="K91" s="250">
        <f t="shared" si="50"/>
        <v>6</v>
      </c>
      <c r="L91" s="250">
        <f t="shared" si="50"/>
        <v>3</v>
      </c>
      <c r="M91" s="259">
        <f t="shared" si="50"/>
        <v>3</v>
      </c>
      <c r="N91" s="253">
        <f t="shared" si="52"/>
        <v>8</v>
      </c>
      <c r="O91" s="250">
        <f t="shared" si="52"/>
        <v>24</v>
      </c>
      <c r="P91" s="262">
        <f t="shared" si="53"/>
        <v>17</v>
      </c>
      <c r="Q91" s="299">
        <f t="shared" si="54"/>
        <v>1.03125</v>
      </c>
      <c r="R91" s="267">
        <v>0</v>
      </c>
      <c r="S91" s="243">
        <v>1</v>
      </c>
      <c r="T91" s="267">
        <v>0</v>
      </c>
      <c r="U91" s="243">
        <v>1</v>
      </c>
      <c r="V91" s="267">
        <v>0</v>
      </c>
      <c r="W91" s="243">
        <v>0</v>
      </c>
      <c r="X91" s="267">
        <v>1</v>
      </c>
      <c r="Y91" s="277">
        <v>0</v>
      </c>
      <c r="Z91" s="282">
        <v>2</v>
      </c>
      <c r="AA91" s="276">
        <v>0</v>
      </c>
      <c r="AB91" s="243">
        <v>1</v>
      </c>
      <c r="AC91" s="267">
        <v>0</v>
      </c>
      <c r="AD91" s="243">
        <v>0</v>
      </c>
      <c r="AE91" s="267">
        <v>1</v>
      </c>
      <c r="AF91" s="243">
        <v>0</v>
      </c>
      <c r="AG91" s="267">
        <v>0</v>
      </c>
      <c r="AH91" s="277">
        <v>0</v>
      </c>
      <c r="AI91" s="282">
        <v>1</v>
      </c>
      <c r="AJ91" s="276">
        <v>0</v>
      </c>
      <c r="AK91" s="243">
        <v>1</v>
      </c>
      <c r="AL91" s="267">
        <v>0</v>
      </c>
      <c r="AM91" s="243">
        <v>1</v>
      </c>
      <c r="AN91" s="267">
        <v>0</v>
      </c>
      <c r="AO91" s="243">
        <v>1</v>
      </c>
      <c r="AP91" s="267">
        <v>1</v>
      </c>
      <c r="AQ91" s="277">
        <v>0</v>
      </c>
      <c r="AR91" s="282">
        <v>1</v>
      </c>
      <c r="AS91" s="276">
        <v>0</v>
      </c>
      <c r="AT91" s="243">
        <v>1</v>
      </c>
      <c r="AU91" s="267">
        <v>1</v>
      </c>
      <c r="AV91" s="243">
        <v>0</v>
      </c>
      <c r="AW91" s="267">
        <v>1</v>
      </c>
      <c r="AX91" s="243">
        <v>0</v>
      </c>
      <c r="AY91" s="267">
        <v>0</v>
      </c>
      <c r="AZ91" s="277">
        <v>1</v>
      </c>
      <c r="BA91" s="282">
        <v>2</v>
      </c>
      <c r="BB91" s="276">
        <v>0</v>
      </c>
      <c r="BC91" s="243">
        <v>1</v>
      </c>
      <c r="BD91" s="267">
        <v>0</v>
      </c>
      <c r="BE91" s="243">
        <v>0</v>
      </c>
      <c r="BF91" s="267">
        <v>0</v>
      </c>
      <c r="BG91" s="243">
        <v>1</v>
      </c>
      <c r="BH91" s="267">
        <v>0</v>
      </c>
      <c r="BI91" s="277">
        <v>0</v>
      </c>
      <c r="BJ91" s="282">
        <v>1</v>
      </c>
      <c r="BK91" s="276">
        <v>0</v>
      </c>
      <c r="BL91" s="243">
        <v>1</v>
      </c>
      <c r="BM91" s="267">
        <v>0</v>
      </c>
      <c r="BN91" s="243">
        <v>1</v>
      </c>
      <c r="BO91" s="267">
        <v>0</v>
      </c>
      <c r="BP91" s="243">
        <v>1</v>
      </c>
      <c r="BQ91" s="267">
        <v>0</v>
      </c>
      <c r="BR91" s="277">
        <v>1</v>
      </c>
      <c r="BS91" s="282">
        <v>1</v>
      </c>
      <c r="BT91" s="276"/>
      <c r="BU91" s="243"/>
      <c r="BV91" s="267"/>
      <c r="BW91" s="243"/>
      <c r="BX91" s="267"/>
      <c r="BY91" s="243"/>
      <c r="BZ91" s="267"/>
      <c r="CA91" s="277"/>
      <c r="CB91" s="282"/>
      <c r="CC91" s="276"/>
      <c r="CD91" s="243"/>
      <c r="CE91" s="267"/>
      <c r="CF91" s="243"/>
      <c r="CG91" s="267"/>
      <c r="CH91" s="243"/>
      <c r="CI91" s="267"/>
      <c r="CJ91" s="277"/>
      <c r="CK91" s="282"/>
      <c r="CL91" s="276">
        <v>0</v>
      </c>
      <c r="CM91" s="243">
        <v>1</v>
      </c>
      <c r="CN91" s="267">
        <v>0</v>
      </c>
      <c r="CO91" s="243">
        <v>1</v>
      </c>
      <c r="CP91" s="267">
        <v>0</v>
      </c>
      <c r="CQ91" s="243">
        <v>1</v>
      </c>
      <c r="CR91" s="267">
        <v>1</v>
      </c>
      <c r="CS91" s="277">
        <v>0</v>
      </c>
      <c r="CT91" s="282">
        <v>6</v>
      </c>
      <c r="CU91" s="276"/>
      <c r="CV91" s="243"/>
      <c r="CW91" s="267"/>
      <c r="CX91" s="243"/>
      <c r="CY91" s="267"/>
      <c r="CZ91" s="243"/>
      <c r="DA91" s="267"/>
      <c r="DB91" s="277"/>
      <c r="DC91" s="282"/>
      <c r="DD91" s="276">
        <v>0</v>
      </c>
      <c r="DE91" s="243">
        <v>0</v>
      </c>
      <c r="DF91" s="267">
        <v>0</v>
      </c>
      <c r="DG91" s="243">
        <v>1</v>
      </c>
      <c r="DH91" s="267">
        <v>0</v>
      </c>
      <c r="DI91" s="243">
        <v>1</v>
      </c>
      <c r="DJ91" s="267">
        <v>0</v>
      </c>
      <c r="DK91" s="277">
        <v>0</v>
      </c>
      <c r="DL91" s="282">
        <v>0</v>
      </c>
      <c r="DM91" s="276">
        <v>1</v>
      </c>
      <c r="DN91" s="243">
        <v>0</v>
      </c>
      <c r="DO91" s="267">
        <v>0</v>
      </c>
      <c r="DP91" s="243">
        <v>1</v>
      </c>
      <c r="DQ91" s="267">
        <v>0</v>
      </c>
      <c r="DR91" s="243">
        <v>0</v>
      </c>
      <c r="DS91" s="267">
        <v>0</v>
      </c>
      <c r="DT91" s="277">
        <v>1</v>
      </c>
      <c r="DU91" s="282">
        <v>2</v>
      </c>
      <c r="DV91" s="276">
        <v>0</v>
      </c>
      <c r="DW91" s="243">
        <v>0</v>
      </c>
      <c r="DX91" s="267">
        <v>0</v>
      </c>
      <c r="DY91" s="243">
        <v>1</v>
      </c>
      <c r="DZ91" s="267">
        <v>0</v>
      </c>
      <c r="EA91" s="243">
        <v>1</v>
      </c>
      <c r="EB91" s="267">
        <v>0</v>
      </c>
      <c r="EC91" s="277">
        <v>0</v>
      </c>
      <c r="ED91" s="282">
        <v>1</v>
      </c>
      <c r="EE91" s="276">
        <v>1</v>
      </c>
      <c r="EF91" s="243">
        <v>0</v>
      </c>
      <c r="EG91" s="267">
        <v>0</v>
      </c>
      <c r="EH91" s="243">
        <v>1</v>
      </c>
      <c r="EI91" s="267">
        <v>0</v>
      </c>
      <c r="EJ91" s="243">
        <v>0</v>
      </c>
      <c r="EK91" s="267">
        <v>0</v>
      </c>
      <c r="EL91" s="277">
        <v>0</v>
      </c>
      <c r="EM91" s="282">
        <v>0</v>
      </c>
      <c r="EN91" s="276"/>
      <c r="EO91" s="243"/>
      <c r="EP91" s="267"/>
      <c r="EQ91" s="243"/>
      <c r="ER91" s="267"/>
      <c r="ES91" s="243"/>
      <c r="ET91" s="267"/>
      <c r="EU91" s="277"/>
      <c r="EV91" s="282"/>
      <c r="EW91" s="276"/>
      <c r="EX91" s="243"/>
      <c r="EY91" s="267"/>
      <c r="EZ91" s="243"/>
      <c r="FA91" s="267"/>
      <c r="FB91" s="243"/>
      <c r="FC91" s="267"/>
      <c r="FD91" s="277"/>
      <c r="FE91" s="282"/>
      <c r="FF91" s="276"/>
      <c r="FG91" s="243"/>
      <c r="FH91" s="267"/>
      <c r="FI91" s="243"/>
      <c r="FJ91" s="267"/>
      <c r="FK91" s="243"/>
      <c r="FL91" s="267"/>
      <c r="FM91" s="277"/>
      <c r="FN91" s="282"/>
      <c r="FO91" s="276"/>
      <c r="FP91" s="243"/>
      <c r="FQ91" s="267"/>
      <c r="FR91" s="243"/>
      <c r="FS91" s="267"/>
      <c r="FT91" s="243"/>
      <c r="FU91" s="267"/>
      <c r="FV91" s="277"/>
      <c r="FW91" s="282"/>
    </row>
    <row r="92" spans="1:179" ht="15.75">
      <c r="A92" s="245" t="s">
        <v>375</v>
      </c>
      <c r="B92" s="315">
        <f t="shared" si="47"/>
        <v>21</v>
      </c>
      <c r="C92" s="242">
        <f t="shared" si="48"/>
        <v>26</v>
      </c>
      <c r="D92" s="312">
        <v>0</v>
      </c>
      <c r="E92" s="318" t="str">
        <f t="shared" si="49"/>
        <v>QUALIFIED</v>
      </c>
      <c r="F92" s="250">
        <f t="shared" si="51"/>
        <v>5</v>
      </c>
      <c r="G92" s="250">
        <f t="shared" si="50"/>
        <v>3</v>
      </c>
      <c r="H92" s="250">
        <f t="shared" si="50"/>
        <v>2</v>
      </c>
      <c r="I92" s="250">
        <f t="shared" si="50"/>
        <v>2</v>
      </c>
      <c r="J92" s="250">
        <f t="shared" si="50"/>
        <v>4</v>
      </c>
      <c r="K92" s="250">
        <f t="shared" si="50"/>
        <v>3</v>
      </c>
      <c r="L92" s="250">
        <f t="shared" si="50"/>
        <v>4</v>
      </c>
      <c r="M92" s="259">
        <f t="shared" si="50"/>
        <v>3</v>
      </c>
      <c r="N92" s="253">
        <f t="shared" si="52"/>
        <v>15</v>
      </c>
      <c r="O92" s="250">
        <f t="shared" si="52"/>
        <v>11</v>
      </c>
      <c r="P92" s="262">
        <f t="shared" si="53"/>
        <v>8</v>
      </c>
      <c r="Q92" s="299">
        <f t="shared" si="54"/>
        <v>1.4615384615384615</v>
      </c>
      <c r="R92" s="267">
        <v>1</v>
      </c>
      <c r="S92" s="243">
        <v>0</v>
      </c>
      <c r="T92" s="267">
        <v>0</v>
      </c>
      <c r="U92" s="243">
        <v>0</v>
      </c>
      <c r="V92" s="267">
        <v>0</v>
      </c>
      <c r="W92" s="243">
        <v>1</v>
      </c>
      <c r="X92" s="267">
        <v>0</v>
      </c>
      <c r="Y92" s="277">
        <v>1</v>
      </c>
      <c r="Z92" s="282">
        <v>1</v>
      </c>
      <c r="AA92" s="276">
        <v>0</v>
      </c>
      <c r="AB92" s="243">
        <v>1</v>
      </c>
      <c r="AC92" s="267">
        <v>0</v>
      </c>
      <c r="AD92" s="243">
        <v>0</v>
      </c>
      <c r="AE92" s="267">
        <v>1</v>
      </c>
      <c r="AF92" s="243">
        <v>0</v>
      </c>
      <c r="AG92" s="267">
        <v>1</v>
      </c>
      <c r="AH92" s="277">
        <v>0</v>
      </c>
      <c r="AI92" s="282">
        <v>0</v>
      </c>
      <c r="AJ92" s="276"/>
      <c r="AK92" s="243"/>
      <c r="AL92" s="267"/>
      <c r="AM92" s="243"/>
      <c r="AN92" s="267"/>
      <c r="AO92" s="243"/>
      <c r="AP92" s="267"/>
      <c r="AQ92" s="277"/>
      <c r="AR92" s="282"/>
      <c r="AS92" s="276"/>
      <c r="AT92" s="243"/>
      <c r="AU92" s="267"/>
      <c r="AV92" s="243"/>
      <c r="AW92" s="267"/>
      <c r="AX92" s="243"/>
      <c r="AY92" s="267"/>
      <c r="AZ92" s="277"/>
      <c r="BA92" s="282"/>
      <c r="BB92" s="276">
        <v>1</v>
      </c>
      <c r="BC92" s="243">
        <v>0</v>
      </c>
      <c r="BD92" s="267">
        <v>0</v>
      </c>
      <c r="BE92" s="243">
        <v>1</v>
      </c>
      <c r="BF92" s="267">
        <v>0</v>
      </c>
      <c r="BG92" s="243">
        <v>0</v>
      </c>
      <c r="BH92" s="267">
        <v>1</v>
      </c>
      <c r="BI92" s="277">
        <v>0</v>
      </c>
      <c r="BJ92" s="282">
        <v>2</v>
      </c>
      <c r="BK92" s="276">
        <v>0</v>
      </c>
      <c r="BL92" s="243">
        <v>1</v>
      </c>
      <c r="BM92" s="267">
        <v>0</v>
      </c>
      <c r="BN92" s="243">
        <v>0</v>
      </c>
      <c r="BO92" s="267">
        <v>1</v>
      </c>
      <c r="BP92" s="243">
        <v>0</v>
      </c>
      <c r="BQ92" s="267">
        <v>0</v>
      </c>
      <c r="BR92" s="277">
        <v>1</v>
      </c>
      <c r="BS92" s="282">
        <v>0</v>
      </c>
      <c r="BT92" s="276">
        <v>1</v>
      </c>
      <c r="BU92" s="243">
        <v>0</v>
      </c>
      <c r="BV92" s="267">
        <v>0</v>
      </c>
      <c r="BW92" s="243">
        <v>0</v>
      </c>
      <c r="BX92" s="267">
        <v>1</v>
      </c>
      <c r="BY92" s="243">
        <v>0</v>
      </c>
      <c r="BZ92" s="267">
        <v>0</v>
      </c>
      <c r="CA92" s="277">
        <v>0</v>
      </c>
      <c r="CB92" s="282">
        <v>0</v>
      </c>
      <c r="CC92" s="276"/>
      <c r="CD92" s="243"/>
      <c r="CE92" s="267"/>
      <c r="CF92" s="243"/>
      <c r="CG92" s="267"/>
      <c r="CH92" s="243"/>
      <c r="CI92" s="267"/>
      <c r="CJ92" s="277"/>
      <c r="CK92" s="282"/>
      <c r="CL92" s="276"/>
      <c r="CM92" s="243"/>
      <c r="CN92" s="267"/>
      <c r="CO92" s="243"/>
      <c r="CP92" s="267"/>
      <c r="CQ92" s="243"/>
      <c r="CR92" s="267"/>
      <c r="CS92" s="277"/>
      <c r="CT92" s="282"/>
      <c r="CU92" s="276"/>
      <c r="CV92" s="243"/>
      <c r="CW92" s="267"/>
      <c r="CX92" s="243"/>
      <c r="CY92" s="267"/>
      <c r="CZ92" s="243"/>
      <c r="DA92" s="267"/>
      <c r="DB92" s="277"/>
      <c r="DC92" s="282"/>
      <c r="DD92" s="276">
        <v>1</v>
      </c>
      <c r="DE92" s="243">
        <v>0</v>
      </c>
      <c r="DF92" s="267">
        <v>0</v>
      </c>
      <c r="DG92" s="243">
        <v>0</v>
      </c>
      <c r="DH92" s="267">
        <v>1</v>
      </c>
      <c r="DI92" s="243">
        <v>0</v>
      </c>
      <c r="DJ92" s="267">
        <v>0</v>
      </c>
      <c r="DK92" s="277">
        <v>1</v>
      </c>
      <c r="DL92" s="282">
        <v>1</v>
      </c>
      <c r="DM92" s="276">
        <v>1</v>
      </c>
      <c r="DN92" s="243">
        <v>0</v>
      </c>
      <c r="DO92" s="267">
        <v>1</v>
      </c>
      <c r="DP92" s="243">
        <v>0</v>
      </c>
      <c r="DQ92" s="267">
        <v>0</v>
      </c>
      <c r="DR92" s="243">
        <v>1</v>
      </c>
      <c r="DS92" s="267">
        <v>0</v>
      </c>
      <c r="DT92" s="277">
        <v>0</v>
      </c>
      <c r="DU92" s="282">
        <v>2</v>
      </c>
      <c r="DV92" s="276">
        <v>0</v>
      </c>
      <c r="DW92" s="243">
        <v>1</v>
      </c>
      <c r="DX92" s="267">
        <v>1</v>
      </c>
      <c r="DY92" s="243">
        <v>0</v>
      </c>
      <c r="DZ92" s="267">
        <v>0</v>
      </c>
      <c r="EA92" s="243">
        <v>0</v>
      </c>
      <c r="EB92" s="267">
        <v>1</v>
      </c>
      <c r="EC92" s="277">
        <v>0</v>
      </c>
      <c r="ED92" s="282">
        <v>1</v>
      </c>
      <c r="EE92" s="276">
        <v>0</v>
      </c>
      <c r="EF92" s="243">
        <v>0</v>
      </c>
      <c r="EG92" s="267">
        <v>0</v>
      </c>
      <c r="EH92" s="243">
        <v>1</v>
      </c>
      <c r="EI92" s="267">
        <v>0</v>
      </c>
      <c r="EJ92" s="243">
        <v>1</v>
      </c>
      <c r="EK92" s="267">
        <v>1</v>
      </c>
      <c r="EL92" s="277">
        <v>0</v>
      </c>
      <c r="EM92" s="282">
        <v>1</v>
      </c>
      <c r="EN92" s="276"/>
      <c r="EO92" s="243"/>
      <c r="EP92" s="267"/>
      <c r="EQ92" s="243"/>
      <c r="ER92" s="267"/>
      <c r="ES92" s="243"/>
      <c r="ET92" s="267"/>
      <c r="EU92" s="277"/>
      <c r="EV92" s="282"/>
      <c r="EW92" s="276"/>
      <c r="EX92" s="243"/>
      <c r="EY92" s="267"/>
      <c r="EZ92" s="243"/>
      <c r="FA92" s="267"/>
      <c r="FB92" s="243"/>
      <c r="FC92" s="267"/>
      <c r="FD92" s="277"/>
      <c r="FE92" s="282"/>
      <c r="FF92" s="276"/>
      <c r="FG92" s="243"/>
      <c r="FH92" s="267"/>
      <c r="FI92" s="243"/>
      <c r="FJ92" s="267"/>
      <c r="FK92" s="243"/>
      <c r="FL92" s="267"/>
      <c r="FM92" s="277"/>
      <c r="FN92" s="282"/>
      <c r="FO92" s="276"/>
      <c r="FP92" s="243"/>
      <c r="FQ92" s="267"/>
      <c r="FR92" s="243"/>
      <c r="FS92" s="267"/>
      <c r="FT92" s="243"/>
      <c r="FU92" s="267"/>
      <c r="FV92" s="277"/>
      <c r="FW92" s="282"/>
    </row>
    <row r="93" spans="1:179" ht="15.75">
      <c r="A93" s="245"/>
      <c r="B93" s="315"/>
      <c r="C93" s="242">
        <f t="shared" si="48"/>
        <v>0</v>
      </c>
      <c r="D93" s="312"/>
      <c r="E93" s="318"/>
      <c r="F93" s="250">
        <f t="shared" si="51"/>
        <v>0</v>
      </c>
      <c r="G93" s="250">
        <f t="shared" si="50"/>
        <v>0</v>
      </c>
      <c r="H93" s="250">
        <f t="shared" si="50"/>
        <v>0</v>
      </c>
      <c r="I93" s="250">
        <f t="shared" si="50"/>
        <v>0</v>
      </c>
      <c r="J93" s="250">
        <f t="shared" si="50"/>
        <v>0</v>
      </c>
      <c r="K93" s="250">
        <f t="shared" si="50"/>
        <v>0</v>
      </c>
      <c r="L93" s="250">
        <f t="shared" si="50"/>
        <v>0</v>
      </c>
      <c r="M93" s="259">
        <f t="shared" si="50"/>
        <v>0</v>
      </c>
      <c r="N93" s="253">
        <f t="shared" si="52"/>
        <v>0</v>
      </c>
      <c r="O93" s="250">
        <f t="shared" si="52"/>
        <v>0</v>
      </c>
      <c r="P93" s="262">
        <f t="shared" si="53"/>
        <v>0</v>
      </c>
      <c r="Q93" s="299" t="e">
        <f t="shared" si="54"/>
        <v>#DIV/0!</v>
      </c>
      <c r="R93" s="267"/>
      <c r="S93" s="243"/>
      <c r="T93" s="267"/>
      <c r="U93" s="243"/>
      <c r="V93" s="267"/>
      <c r="W93" s="243"/>
      <c r="X93" s="267"/>
      <c r="Y93" s="277"/>
      <c r="Z93" s="282"/>
      <c r="AA93" s="276"/>
      <c r="AB93" s="243"/>
      <c r="AC93" s="267"/>
      <c r="AD93" s="243"/>
      <c r="AE93" s="267"/>
      <c r="AF93" s="243"/>
      <c r="AG93" s="267"/>
      <c r="AH93" s="277"/>
      <c r="AI93" s="282"/>
      <c r="AJ93" s="276"/>
      <c r="AK93" s="243"/>
      <c r="AL93" s="267"/>
      <c r="AM93" s="243"/>
      <c r="AN93" s="267"/>
      <c r="AO93" s="243"/>
      <c r="AP93" s="267"/>
      <c r="AQ93" s="277"/>
      <c r="AR93" s="282"/>
      <c r="AS93" s="276"/>
      <c r="AT93" s="243"/>
      <c r="AU93" s="267"/>
      <c r="AV93" s="243"/>
      <c r="AW93" s="267"/>
      <c r="AX93" s="243"/>
      <c r="AY93" s="267"/>
      <c r="AZ93" s="277"/>
      <c r="BA93" s="282"/>
      <c r="BB93" s="276"/>
      <c r="BC93" s="243"/>
      <c r="BD93" s="267"/>
      <c r="BE93" s="243"/>
      <c r="BF93" s="267"/>
      <c r="BG93" s="243"/>
      <c r="BH93" s="267"/>
      <c r="BI93" s="277"/>
      <c r="BJ93" s="282"/>
      <c r="BK93" s="276"/>
      <c r="BL93" s="243"/>
      <c r="BM93" s="267"/>
      <c r="BN93" s="243"/>
      <c r="BO93" s="267"/>
      <c r="BP93" s="243"/>
      <c r="BQ93" s="267"/>
      <c r="BR93" s="277"/>
      <c r="BS93" s="282"/>
      <c r="BT93" s="276"/>
      <c r="BU93" s="243"/>
      <c r="BV93" s="267"/>
      <c r="BW93" s="243"/>
      <c r="BX93" s="267"/>
      <c r="BY93" s="243"/>
      <c r="BZ93" s="267"/>
      <c r="CA93" s="277"/>
      <c r="CB93" s="282"/>
      <c r="CC93" s="276"/>
      <c r="CD93" s="243"/>
      <c r="CE93" s="267"/>
      <c r="CF93" s="243"/>
      <c r="CG93" s="267"/>
      <c r="CH93" s="243"/>
      <c r="CI93" s="267"/>
      <c r="CJ93" s="277"/>
      <c r="CK93" s="282"/>
      <c r="CL93" s="276"/>
      <c r="CM93" s="243"/>
      <c r="CN93" s="267"/>
      <c r="CO93" s="243"/>
      <c r="CP93" s="267"/>
      <c r="CQ93" s="243"/>
      <c r="CR93" s="267"/>
      <c r="CS93" s="277"/>
      <c r="CT93" s="282"/>
      <c r="CU93" s="276"/>
      <c r="CV93" s="243"/>
      <c r="CW93" s="267"/>
      <c r="CX93" s="243"/>
      <c r="CY93" s="267"/>
      <c r="CZ93" s="243"/>
      <c r="DA93" s="267"/>
      <c r="DB93" s="277"/>
      <c r="DC93" s="282"/>
      <c r="DD93" s="276"/>
      <c r="DE93" s="243"/>
      <c r="DF93" s="267"/>
      <c r="DG93" s="243"/>
      <c r="DH93" s="267"/>
      <c r="DI93" s="243"/>
      <c r="DJ93" s="267"/>
      <c r="DK93" s="277"/>
      <c r="DL93" s="282"/>
      <c r="DM93" s="276"/>
      <c r="DN93" s="243"/>
      <c r="DO93" s="267"/>
      <c r="DP93" s="243"/>
      <c r="DQ93" s="267"/>
      <c r="DR93" s="243"/>
      <c r="DS93" s="267"/>
      <c r="DT93" s="277"/>
      <c r="DU93" s="282"/>
      <c r="DV93" s="276"/>
      <c r="DW93" s="243"/>
      <c r="DX93" s="267"/>
      <c r="DY93" s="243"/>
      <c r="DZ93" s="267"/>
      <c r="EA93" s="243"/>
      <c r="EB93" s="267"/>
      <c r="EC93" s="277"/>
      <c r="ED93" s="282"/>
      <c r="EE93" s="276"/>
      <c r="EF93" s="243"/>
      <c r="EG93" s="267"/>
      <c r="EH93" s="243"/>
      <c r="EI93" s="267"/>
      <c r="EJ93" s="243"/>
      <c r="EK93" s="267"/>
      <c r="EL93" s="277"/>
      <c r="EM93" s="282"/>
      <c r="EN93" s="276"/>
      <c r="EO93" s="243"/>
      <c r="EP93" s="267"/>
      <c r="EQ93" s="243"/>
      <c r="ER93" s="267"/>
      <c r="ES93" s="243"/>
      <c r="ET93" s="267"/>
      <c r="EU93" s="277"/>
      <c r="EV93" s="282"/>
      <c r="EW93" s="276"/>
      <c r="EX93" s="243"/>
      <c r="EY93" s="267"/>
      <c r="EZ93" s="243"/>
      <c r="FA93" s="267"/>
      <c r="FB93" s="243"/>
      <c r="FC93" s="267"/>
      <c r="FD93" s="277"/>
      <c r="FE93" s="282"/>
      <c r="FF93" s="276"/>
      <c r="FG93" s="243"/>
      <c r="FH93" s="267"/>
      <c r="FI93" s="243"/>
      <c r="FJ93" s="267"/>
      <c r="FK93" s="243"/>
      <c r="FL93" s="267"/>
      <c r="FM93" s="277"/>
      <c r="FN93" s="282"/>
      <c r="FO93" s="276"/>
      <c r="FP93" s="243"/>
      <c r="FQ93" s="267"/>
      <c r="FR93" s="243"/>
      <c r="FS93" s="267"/>
      <c r="FT93" s="243"/>
      <c r="FU93" s="267"/>
      <c r="FV93" s="277"/>
      <c r="FW93" s="282"/>
    </row>
    <row r="94" spans="1:179" ht="16.5" thickBot="1">
      <c r="A94" s="245"/>
      <c r="B94" s="316"/>
      <c r="C94" s="242">
        <f t="shared" si="48"/>
        <v>0</v>
      </c>
      <c r="D94" s="313"/>
      <c r="E94" s="319"/>
      <c r="F94" s="255">
        <f t="shared" si="51"/>
        <v>0</v>
      </c>
      <c r="G94" s="255">
        <f t="shared" si="50"/>
        <v>0</v>
      </c>
      <c r="H94" s="255">
        <f t="shared" si="50"/>
        <v>0</v>
      </c>
      <c r="I94" s="255">
        <f t="shared" si="50"/>
        <v>0</v>
      </c>
      <c r="J94" s="255">
        <f t="shared" si="50"/>
        <v>0</v>
      </c>
      <c r="K94" s="255">
        <f t="shared" si="50"/>
        <v>0</v>
      </c>
      <c r="L94" s="255">
        <f t="shared" si="50"/>
        <v>0</v>
      </c>
      <c r="M94" s="260">
        <f t="shared" si="50"/>
        <v>0</v>
      </c>
      <c r="N94" s="254">
        <f t="shared" si="52"/>
        <v>0</v>
      </c>
      <c r="O94" s="255">
        <f t="shared" si="52"/>
        <v>0</v>
      </c>
      <c r="P94" s="263">
        <f t="shared" si="53"/>
        <v>0</v>
      </c>
      <c r="Q94" s="300" t="e">
        <f t="shared" si="54"/>
        <v>#DIV/0!</v>
      </c>
      <c r="R94" s="267"/>
      <c r="S94" s="243"/>
      <c r="T94" s="267"/>
      <c r="U94" s="243"/>
      <c r="V94" s="267"/>
      <c r="W94" s="243"/>
      <c r="X94" s="267"/>
      <c r="Y94" s="277"/>
      <c r="Z94" s="282"/>
      <c r="AA94" s="276"/>
      <c r="AB94" s="243"/>
      <c r="AC94" s="267"/>
      <c r="AD94" s="243"/>
      <c r="AE94" s="267"/>
      <c r="AF94" s="243"/>
      <c r="AG94" s="267"/>
      <c r="AH94" s="277"/>
      <c r="AI94" s="282"/>
      <c r="AJ94" s="276"/>
      <c r="AK94" s="243"/>
      <c r="AL94" s="267"/>
      <c r="AM94" s="243"/>
      <c r="AN94" s="267"/>
      <c r="AO94" s="243"/>
      <c r="AP94" s="267"/>
      <c r="AQ94" s="277"/>
      <c r="AR94" s="282"/>
      <c r="AS94" s="276"/>
      <c r="AT94" s="243"/>
      <c r="AU94" s="267"/>
      <c r="AV94" s="243"/>
      <c r="AW94" s="267"/>
      <c r="AX94" s="243"/>
      <c r="AY94" s="267"/>
      <c r="AZ94" s="277"/>
      <c r="BA94" s="282"/>
      <c r="BB94" s="276"/>
      <c r="BC94" s="243"/>
      <c r="BD94" s="267"/>
      <c r="BE94" s="243"/>
      <c r="BF94" s="267"/>
      <c r="BG94" s="243"/>
      <c r="BH94" s="267"/>
      <c r="BI94" s="277"/>
      <c r="BJ94" s="282"/>
      <c r="BK94" s="276"/>
      <c r="BL94" s="243"/>
      <c r="BM94" s="267"/>
      <c r="BN94" s="243"/>
      <c r="BO94" s="267"/>
      <c r="BP94" s="243"/>
      <c r="BQ94" s="267"/>
      <c r="BR94" s="277"/>
      <c r="BS94" s="282"/>
      <c r="BT94" s="276"/>
      <c r="BU94" s="243"/>
      <c r="BV94" s="267"/>
      <c r="BW94" s="243"/>
      <c r="BX94" s="267"/>
      <c r="BY94" s="243"/>
      <c r="BZ94" s="267"/>
      <c r="CA94" s="277"/>
      <c r="CB94" s="282"/>
      <c r="CC94" s="276"/>
      <c r="CD94" s="243"/>
      <c r="CE94" s="267"/>
      <c r="CF94" s="243"/>
      <c r="CG94" s="267"/>
      <c r="CH94" s="243"/>
      <c r="CI94" s="267"/>
      <c r="CJ94" s="277"/>
      <c r="CK94" s="282"/>
      <c r="CL94" s="276"/>
      <c r="CM94" s="243"/>
      <c r="CN94" s="267"/>
      <c r="CO94" s="243"/>
      <c r="CP94" s="267"/>
      <c r="CQ94" s="243"/>
      <c r="CR94" s="267"/>
      <c r="CS94" s="277"/>
      <c r="CT94" s="282"/>
      <c r="CU94" s="276"/>
      <c r="CV94" s="243"/>
      <c r="CW94" s="267"/>
      <c r="CX94" s="243"/>
      <c r="CY94" s="267"/>
      <c r="CZ94" s="243"/>
      <c r="DA94" s="267"/>
      <c r="DB94" s="277"/>
      <c r="DC94" s="282"/>
      <c r="DD94" s="276"/>
      <c r="DE94" s="243"/>
      <c r="DF94" s="267"/>
      <c r="DG94" s="243"/>
      <c r="DH94" s="267"/>
      <c r="DI94" s="243"/>
      <c r="DJ94" s="267"/>
      <c r="DK94" s="277"/>
      <c r="DL94" s="282"/>
      <c r="DM94" s="276"/>
      <c r="DN94" s="243"/>
      <c r="DO94" s="267"/>
      <c r="DP94" s="243"/>
      <c r="DQ94" s="267"/>
      <c r="DR94" s="243"/>
      <c r="DS94" s="267"/>
      <c r="DT94" s="277"/>
      <c r="DU94" s="282"/>
      <c r="DV94" s="276"/>
      <c r="DW94" s="243"/>
      <c r="DX94" s="267"/>
      <c r="DY94" s="243"/>
      <c r="DZ94" s="267"/>
      <c r="EA94" s="243"/>
      <c r="EB94" s="267"/>
      <c r="EC94" s="277"/>
      <c r="ED94" s="282"/>
      <c r="EE94" s="276"/>
      <c r="EF94" s="243"/>
      <c r="EG94" s="267"/>
      <c r="EH94" s="243"/>
      <c r="EI94" s="267"/>
      <c r="EJ94" s="243"/>
      <c r="EK94" s="267"/>
      <c r="EL94" s="277"/>
      <c r="EM94" s="282"/>
      <c r="EN94" s="276"/>
      <c r="EO94" s="243"/>
      <c r="EP94" s="267"/>
      <c r="EQ94" s="243"/>
      <c r="ER94" s="267"/>
      <c r="ES94" s="243"/>
      <c r="ET94" s="267"/>
      <c r="EU94" s="277"/>
      <c r="EV94" s="282"/>
      <c r="EW94" s="276"/>
      <c r="EX94" s="243"/>
      <c r="EY94" s="267"/>
      <c r="EZ94" s="243"/>
      <c r="FA94" s="267"/>
      <c r="FB94" s="243"/>
      <c r="FC94" s="267"/>
      <c r="FD94" s="277"/>
      <c r="FE94" s="282"/>
      <c r="FF94" s="276"/>
      <c r="FG94" s="243"/>
      <c r="FH94" s="267"/>
      <c r="FI94" s="243"/>
      <c r="FJ94" s="267"/>
      <c r="FK94" s="243"/>
      <c r="FL94" s="267"/>
      <c r="FM94" s="277"/>
      <c r="FN94" s="282"/>
      <c r="FO94" s="276"/>
      <c r="FP94" s="243"/>
      <c r="FQ94" s="267"/>
      <c r="FR94" s="243"/>
      <c r="FS94" s="267"/>
      <c r="FT94" s="243"/>
      <c r="FU94" s="267"/>
      <c r="FV94" s="277"/>
      <c r="FW94" s="282"/>
    </row>
    <row r="95" spans="1:179" ht="15.75" customHeight="1">
      <c r="A95" s="247" t="s">
        <v>404</v>
      </c>
      <c r="B95" s="305"/>
      <c r="C95" s="305"/>
      <c r="D95" s="321"/>
      <c r="E95" s="308"/>
      <c r="F95" s="253">
        <f t="shared" si="51"/>
        <v>0</v>
      </c>
      <c r="G95" s="250">
        <f t="shared" si="50"/>
        <v>1</v>
      </c>
      <c r="H95" s="250">
        <f t="shared" si="50"/>
        <v>0</v>
      </c>
      <c r="I95" s="250">
        <f t="shared" si="50"/>
        <v>1</v>
      </c>
      <c r="J95" s="250">
        <f t="shared" si="50"/>
        <v>0</v>
      </c>
      <c r="K95" s="250">
        <f t="shared" si="50"/>
        <v>1</v>
      </c>
      <c r="L95" s="250">
        <f t="shared" si="50"/>
        <v>1</v>
      </c>
      <c r="M95" s="259">
        <f t="shared" si="50"/>
        <v>0</v>
      </c>
      <c r="N95" s="253">
        <f t="shared" si="52"/>
        <v>1</v>
      </c>
      <c r="O95" s="250">
        <f t="shared" si="52"/>
        <v>3</v>
      </c>
      <c r="P95" s="301"/>
      <c r="Q95" s="302"/>
      <c r="R95" s="267"/>
      <c r="S95" s="243"/>
      <c r="T95" s="267"/>
      <c r="U95" s="243"/>
      <c r="V95" s="267"/>
      <c r="W95" s="243"/>
      <c r="X95" s="267"/>
      <c r="Y95" s="277"/>
      <c r="Z95" s="282"/>
      <c r="AA95" s="276"/>
      <c r="AB95" s="243"/>
      <c r="AC95" s="267"/>
      <c r="AD95" s="243"/>
      <c r="AE95" s="267"/>
      <c r="AF95" s="243"/>
      <c r="AG95" s="267"/>
      <c r="AH95" s="277"/>
      <c r="AI95" s="282"/>
      <c r="AJ95" s="276">
        <v>0</v>
      </c>
      <c r="AK95" s="243">
        <v>1</v>
      </c>
      <c r="AL95" s="267">
        <v>0</v>
      </c>
      <c r="AM95" s="243">
        <v>1</v>
      </c>
      <c r="AN95" s="267">
        <v>0</v>
      </c>
      <c r="AO95" s="243">
        <v>1</v>
      </c>
      <c r="AP95" s="267">
        <v>1</v>
      </c>
      <c r="AQ95" s="277">
        <v>0</v>
      </c>
      <c r="AR95" s="282">
        <v>1</v>
      </c>
      <c r="AS95" s="276"/>
      <c r="AT95" s="243"/>
      <c r="AU95" s="267"/>
      <c r="AV95" s="243"/>
      <c r="AW95" s="267"/>
      <c r="AX95" s="243"/>
      <c r="AY95" s="267"/>
      <c r="AZ95" s="277"/>
      <c r="BA95" s="282"/>
      <c r="BB95" s="276"/>
      <c r="BC95" s="243"/>
      <c r="BD95" s="267"/>
      <c r="BE95" s="243"/>
      <c r="BF95" s="267"/>
      <c r="BG95" s="243"/>
      <c r="BH95" s="267"/>
      <c r="BI95" s="277"/>
      <c r="BJ95" s="282"/>
      <c r="BK95" s="276"/>
      <c r="BL95" s="243"/>
      <c r="BM95" s="267"/>
      <c r="BN95" s="243"/>
      <c r="BO95" s="267"/>
      <c r="BP95" s="243"/>
      <c r="BQ95" s="267"/>
      <c r="BR95" s="277"/>
      <c r="BS95" s="282"/>
      <c r="BT95" s="276"/>
      <c r="BU95" s="243"/>
      <c r="BV95" s="267"/>
      <c r="BW95" s="243"/>
      <c r="BX95" s="267"/>
      <c r="BY95" s="243"/>
      <c r="BZ95" s="267"/>
      <c r="CA95" s="277"/>
      <c r="CB95" s="282"/>
      <c r="CC95" s="276"/>
      <c r="CD95" s="243"/>
      <c r="CE95" s="267"/>
      <c r="CF95" s="243"/>
      <c r="CG95" s="267"/>
      <c r="CH95" s="243"/>
      <c r="CI95" s="267"/>
      <c r="CJ95" s="277"/>
      <c r="CK95" s="282"/>
      <c r="CL95" s="276"/>
      <c r="CM95" s="243"/>
      <c r="CN95" s="267"/>
      <c r="CO95" s="243"/>
      <c r="CP95" s="267"/>
      <c r="CQ95" s="243"/>
      <c r="CR95" s="267"/>
      <c r="CS95" s="277"/>
      <c r="CT95" s="282"/>
      <c r="CU95" s="276"/>
      <c r="CV95" s="243"/>
      <c r="CW95" s="267"/>
      <c r="CX95" s="243"/>
      <c r="CY95" s="267"/>
      <c r="CZ95" s="243"/>
      <c r="DA95" s="267"/>
      <c r="DB95" s="277"/>
      <c r="DC95" s="282"/>
      <c r="DD95" s="276"/>
      <c r="DE95" s="243"/>
      <c r="DF95" s="267"/>
      <c r="DG95" s="243"/>
      <c r="DH95" s="267"/>
      <c r="DI95" s="243"/>
      <c r="DJ95" s="267"/>
      <c r="DK95" s="277"/>
      <c r="DL95" s="282"/>
      <c r="DM95" s="276"/>
      <c r="DN95" s="243"/>
      <c r="DO95" s="267"/>
      <c r="DP95" s="243"/>
      <c r="DQ95" s="267"/>
      <c r="DR95" s="243"/>
      <c r="DS95" s="267"/>
      <c r="DT95" s="277"/>
      <c r="DU95" s="282"/>
      <c r="DV95" s="276"/>
      <c r="DW95" s="243"/>
      <c r="DX95" s="267"/>
      <c r="DY95" s="243"/>
      <c r="DZ95" s="267"/>
      <c r="EA95" s="243"/>
      <c r="EB95" s="267"/>
      <c r="EC95" s="277"/>
      <c r="ED95" s="282"/>
      <c r="EE95" s="276"/>
      <c r="EF95" s="243"/>
      <c r="EG95" s="267"/>
      <c r="EH95" s="243"/>
      <c r="EI95" s="267"/>
      <c r="EJ95" s="243"/>
      <c r="EK95" s="267"/>
      <c r="EL95" s="277"/>
      <c r="EM95" s="282"/>
      <c r="EN95" s="276"/>
      <c r="EO95" s="243"/>
      <c r="EP95" s="267"/>
      <c r="EQ95" s="243"/>
      <c r="ER95" s="267"/>
      <c r="ES95" s="243"/>
      <c r="ET95" s="267"/>
      <c r="EU95" s="277"/>
      <c r="EV95" s="282"/>
      <c r="EW95" s="276"/>
      <c r="EX95" s="243"/>
      <c r="EY95" s="267"/>
      <c r="EZ95" s="243"/>
      <c r="FA95" s="267"/>
      <c r="FB95" s="243"/>
      <c r="FC95" s="267"/>
      <c r="FD95" s="277"/>
      <c r="FE95" s="282"/>
      <c r="FF95" s="276"/>
      <c r="FG95" s="243"/>
      <c r="FH95" s="267"/>
      <c r="FI95" s="243"/>
      <c r="FJ95" s="267"/>
      <c r="FK95" s="243"/>
      <c r="FL95" s="267"/>
      <c r="FM95" s="277"/>
      <c r="FN95" s="282"/>
      <c r="FO95" s="276"/>
      <c r="FP95" s="243"/>
      <c r="FQ95" s="267"/>
      <c r="FR95" s="243"/>
      <c r="FS95" s="267"/>
      <c r="FT95" s="243"/>
      <c r="FU95" s="267"/>
      <c r="FV95" s="277"/>
      <c r="FW95" s="282"/>
    </row>
    <row r="96" spans="1:179" ht="15.75" customHeight="1">
      <c r="A96" s="245" t="s">
        <v>258</v>
      </c>
      <c r="B96" s="306"/>
      <c r="C96" s="306"/>
      <c r="D96" s="322"/>
      <c r="E96" s="309"/>
      <c r="F96" s="253">
        <f t="shared" si="51"/>
        <v>0</v>
      </c>
      <c r="G96" s="250">
        <f t="shared" si="50"/>
        <v>0</v>
      </c>
      <c r="H96" s="250">
        <f t="shared" si="50"/>
        <v>0</v>
      </c>
      <c r="I96" s="250">
        <f t="shared" si="50"/>
        <v>0</v>
      </c>
      <c r="J96" s="250">
        <f t="shared" si="50"/>
        <v>0</v>
      </c>
      <c r="K96" s="250">
        <f t="shared" si="50"/>
        <v>0</v>
      </c>
      <c r="L96" s="250">
        <f t="shared" si="50"/>
        <v>0</v>
      </c>
      <c r="M96" s="259">
        <f t="shared" si="50"/>
        <v>0</v>
      </c>
      <c r="N96" s="253">
        <f t="shared" si="52"/>
        <v>0</v>
      </c>
      <c r="O96" s="250">
        <f t="shared" si="52"/>
        <v>0</v>
      </c>
      <c r="P96" s="301"/>
      <c r="Q96" s="302"/>
      <c r="R96" s="267"/>
      <c r="S96" s="243"/>
      <c r="T96" s="267"/>
      <c r="U96" s="243"/>
      <c r="V96" s="267"/>
      <c r="W96" s="243"/>
      <c r="X96" s="267"/>
      <c r="Y96" s="277"/>
      <c r="Z96" s="282"/>
      <c r="AA96" s="276"/>
      <c r="AB96" s="243"/>
      <c r="AC96" s="267"/>
      <c r="AD96" s="243"/>
      <c r="AE96" s="267"/>
      <c r="AF96" s="243"/>
      <c r="AG96" s="267"/>
      <c r="AH96" s="277"/>
      <c r="AI96" s="282"/>
      <c r="AJ96" s="276"/>
      <c r="AK96" s="243"/>
      <c r="AL96" s="267"/>
      <c r="AM96" s="243"/>
      <c r="AN96" s="267"/>
      <c r="AO96" s="243"/>
      <c r="AP96" s="267"/>
      <c r="AQ96" s="277"/>
      <c r="AR96" s="282"/>
      <c r="AS96" s="276"/>
      <c r="AT96" s="243"/>
      <c r="AU96" s="267"/>
      <c r="AV96" s="243"/>
      <c r="AW96" s="267"/>
      <c r="AX96" s="243"/>
      <c r="AY96" s="267"/>
      <c r="AZ96" s="277"/>
      <c r="BA96" s="282"/>
      <c r="BB96" s="276"/>
      <c r="BC96" s="243"/>
      <c r="BD96" s="267"/>
      <c r="BE96" s="243"/>
      <c r="BF96" s="267"/>
      <c r="BG96" s="243"/>
      <c r="BH96" s="267"/>
      <c r="BI96" s="277"/>
      <c r="BJ96" s="282"/>
      <c r="BK96" s="276"/>
      <c r="BL96" s="243"/>
      <c r="BM96" s="267"/>
      <c r="BN96" s="243"/>
      <c r="BO96" s="267"/>
      <c r="BP96" s="243"/>
      <c r="BQ96" s="267"/>
      <c r="BR96" s="277"/>
      <c r="BS96" s="282"/>
      <c r="BT96" s="276"/>
      <c r="BU96" s="243"/>
      <c r="BV96" s="267"/>
      <c r="BW96" s="243"/>
      <c r="BX96" s="267"/>
      <c r="BY96" s="243"/>
      <c r="BZ96" s="267"/>
      <c r="CA96" s="277"/>
      <c r="CB96" s="282"/>
      <c r="CC96" s="276"/>
      <c r="CD96" s="243"/>
      <c r="CE96" s="267"/>
      <c r="CF96" s="243"/>
      <c r="CG96" s="267"/>
      <c r="CH96" s="243"/>
      <c r="CI96" s="267"/>
      <c r="CJ96" s="277"/>
      <c r="CK96" s="282"/>
      <c r="CL96" s="276"/>
      <c r="CM96" s="243"/>
      <c r="CN96" s="267"/>
      <c r="CO96" s="243"/>
      <c r="CP96" s="267"/>
      <c r="CQ96" s="243"/>
      <c r="CR96" s="267"/>
      <c r="CS96" s="277"/>
      <c r="CT96" s="282"/>
      <c r="CU96" s="276"/>
      <c r="CV96" s="243"/>
      <c r="CW96" s="267"/>
      <c r="CX96" s="243"/>
      <c r="CY96" s="267"/>
      <c r="CZ96" s="243"/>
      <c r="DA96" s="267"/>
      <c r="DB96" s="277"/>
      <c r="DC96" s="282"/>
      <c r="DD96" s="276"/>
      <c r="DE96" s="243"/>
      <c r="DF96" s="267"/>
      <c r="DG96" s="243"/>
      <c r="DH96" s="267"/>
      <c r="DI96" s="243"/>
      <c r="DJ96" s="267"/>
      <c r="DK96" s="277"/>
      <c r="DL96" s="282"/>
      <c r="DM96" s="276"/>
      <c r="DN96" s="243"/>
      <c r="DO96" s="267"/>
      <c r="DP96" s="243"/>
      <c r="DQ96" s="267"/>
      <c r="DR96" s="243"/>
      <c r="DS96" s="267"/>
      <c r="DT96" s="277"/>
      <c r="DU96" s="282"/>
      <c r="DV96" s="276"/>
      <c r="DW96" s="243"/>
      <c r="DX96" s="267"/>
      <c r="DY96" s="243"/>
      <c r="DZ96" s="267"/>
      <c r="EA96" s="243"/>
      <c r="EB96" s="267"/>
      <c r="EC96" s="277"/>
      <c r="ED96" s="282"/>
      <c r="EE96" s="276"/>
      <c r="EF96" s="243"/>
      <c r="EG96" s="267"/>
      <c r="EH96" s="243"/>
      <c r="EI96" s="267"/>
      <c r="EJ96" s="243"/>
      <c r="EK96" s="267"/>
      <c r="EL96" s="277"/>
      <c r="EM96" s="282"/>
      <c r="EN96" s="276"/>
      <c r="EO96" s="243"/>
      <c r="EP96" s="267"/>
      <c r="EQ96" s="243"/>
      <c r="ER96" s="267"/>
      <c r="ES96" s="243"/>
      <c r="ET96" s="267"/>
      <c r="EU96" s="277"/>
      <c r="EV96" s="282"/>
      <c r="EW96" s="276"/>
      <c r="EX96" s="243"/>
      <c r="EY96" s="267"/>
      <c r="EZ96" s="243"/>
      <c r="FA96" s="267"/>
      <c r="FB96" s="243"/>
      <c r="FC96" s="267"/>
      <c r="FD96" s="277"/>
      <c r="FE96" s="282"/>
      <c r="FF96" s="276"/>
      <c r="FG96" s="243"/>
      <c r="FH96" s="267"/>
      <c r="FI96" s="243"/>
      <c r="FJ96" s="267"/>
      <c r="FK96" s="243"/>
      <c r="FL96" s="267"/>
      <c r="FM96" s="277"/>
      <c r="FN96" s="282"/>
      <c r="FO96" s="276"/>
      <c r="FP96" s="243"/>
      <c r="FQ96" s="267"/>
      <c r="FR96" s="243"/>
      <c r="FS96" s="267"/>
      <c r="FT96" s="243"/>
      <c r="FU96" s="267"/>
      <c r="FV96" s="277"/>
      <c r="FW96" s="282"/>
    </row>
    <row r="97" spans="1:179" ht="18" customHeight="1">
      <c r="A97" s="245" t="s">
        <v>259</v>
      </c>
      <c r="B97" s="306"/>
      <c r="C97" s="306"/>
      <c r="D97" s="322"/>
      <c r="E97" s="309"/>
      <c r="F97" s="253">
        <f t="shared" si="51"/>
        <v>4</v>
      </c>
      <c r="G97" s="250">
        <f t="shared" si="50"/>
        <v>4</v>
      </c>
      <c r="H97" s="250">
        <f t="shared" si="50"/>
        <v>4</v>
      </c>
      <c r="I97" s="250">
        <f t="shared" si="50"/>
        <v>4</v>
      </c>
      <c r="J97" s="250">
        <f t="shared" si="50"/>
        <v>4</v>
      </c>
      <c r="K97" s="250">
        <f t="shared" si="50"/>
        <v>4</v>
      </c>
      <c r="L97" s="250">
        <f t="shared" si="50"/>
        <v>4</v>
      </c>
      <c r="M97" s="259">
        <f t="shared" si="50"/>
        <v>4</v>
      </c>
      <c r="N97" s="253">
        <f>+F97+H97+J97+L97</f>
        <v>16</v>
      </c>
      <c r="O97" s="250">
        <f>+G97+I97+K97+M97</f>
        <v>16</v>
      </c>
      <c r="P97" s="301"/>
      <c r="Q97" s="302"/>
      <c r="R97" s="267"/>
      <c r="S97" s="243"/>
      <c r="T97" s="267"/>
      <c r="U97" s="243"/>
      <c r="V97" s="267"/>
      <c r="W97" s="243"/>
      <c r="X97" s="267"/>
      <c r="Y97" s="277"/>
      <c r="Z97" s="282"/>
      <c r="AA97" s="276"/>
      <c r="AB97" s="243"/>
      <c r="AC97" s="267"/>
      <c r="AD97" s="243"/>
      <c r="AE97" s="267"/>
      <c r="AF97" s="243"/>
      <c r="AG97" s="267"/>
      <c r="AH97" s="277"/>
      <c r="AI97" s="282"/>
      <c r="AJ97" s="276"/>
      <c r="AK97" s="243"/>
      <c r="AL97" s="267"/>
      <c r="AM97" s="243"/>
      <c r="AN97" s="267"/>
      <c r="AO97" s="243"/>
      <c r="AP97" s="267"/>
      <c r="AQ97" s="277"/>
      <c r="AR97" s="282"/>
      <c r="AS97" s="276"/>
      <c r="AT97" s="243"/>
      <c r="AU97" s="267"/>
      <c r="AV97" s="243"/>
      <c r="AW97" s="267"/>
      <c r="AX97" s="243"/>
      <c r="AY97" s="267"/>
      <c r="AZ97" s="277"/>
      <c r="BA97" s="282"/>
      <c r="BB97" s="276"/>
      <c r="BC97" s="243"/>
      <c r="BD97" s="267"/>
      <c r="BE97" s="243"/>
      <c r="BF97" s="267"/>
      <c r="BG97" s="243"/>
      <c r="BH97" s="267"/>
      <c r="BI97" s="277"/>
      <c r="BJ97" s="282"/>
      <c r="BK97" s="276"/>
      <c r="BL97" s="243"/>
      <c r="BM97" s="267"/>
      <c r="BN97" s="243"/>
      <c r="BO97" s="267"/>
      <c r="BP97" s="243"/>
      <c r="BQ97" s="267"/>
      <c r="BR97" s="277"/>
      <c r="BS97" s="282"/>
      <c r="BT97" s="276"/>
      <c r="BU97" s="243"/>
      <c r="BV97" s="267"/>
      <c r="BW97" s="243"/>
      <c r="BX97" s="267"/>
      <c r="BY97" s="243"/>
      <c r="BZ97" s="267"/>
      <c r="CA97" s="277"/>
      <c r="CB97" s="282"/>
      <c r="CC97" s="276">
        <v>0</v>
      </c>
      <c r="CD97" s="243">
        <v>4</v>
      </c>
      <c r="CE97" s="267">
        <v>0</v>
      </c>
      <c r="CF97" s="243">
        <v>4</v>
      </c>
      <c r="CG97" s="267">
        <v>0</v>
      </c>
      <c r="CH97" s="243">
        <v>4</v>
      </c>
      <c r="CI97" s="267">
        <v>0</v>
      </c>
      <c r="CJ97" s="277">
        <v>4</v>
      </c>
      <c r="CK97" s="282"/>
      <c r="CL97" s="276"/>
      <c r="CM97" s="243"/>
      <c r="CN97" s="267"/>
      <c r="CO97" s="243"/>
      <c r="CP97" s="267"/>
      <c r="CQ97" s="243"/>
      <c r="CR97" s="267"/>
      <c r="CS97" s="277"/>
      <c r="CT97" s="282"/>
      <c r="CU97" s="276">
        <v>4</v>
      </c>
      <c r="CV97" s="243">
        <v>0</v>
      </c>
      <c r="CW97" s="267">
        <v>4</v>
      </c>
      <c r="CX97" s="243">
        <v>0</v>
      </c>
      <c r="CY97" s="267">
        <v>4</v>
      </c>
      <c r="CZ97" s="243">
        <v>0</v>
      </c>
      <c r="DA97" s="267">
        <v>4</v>
      </c>
      <c r="DB97" s="277">
        <v>0</v>
      </c>
      <c r="DC97" s="282"/>
      <c r="DD97" s="276"/>
      <c r="DE97" s="243"/>
      <c r="DF97" s="267"/>
      <c r="DG97" s="243"/>
      <c r="DH97" s="267"/>
      <c r="DI97" s="243"/>
      <c r="DJ97" s="267"/>
      <c r="DK97" s="277"/>
      <c r="DL97" s="282"/>
      <c r="DM97" s="276"/>
      <c r="DN97" s="243"/>
      <c r="DO97" s="267"/>
      <c r="DP97" s="243"/>
      <c r="DQ97" s="267"/>
      <c r="DR97" s="243"/>
      <c r="DS97" s="267"/>
      <c r="DT97" s="277"/>
      <c r="DU97" s="282"/>
      <c r="DV97" s="276"/>
      <c r="DW97" s="243"/>
      <c r="DX97" s="267"/>
      <c r="DY97" s="243"/>
      <c r="DZ97" s="267"/>
      <c r="EA97" s="243"/>
      <c r="EB97" s="267"/>
      <c r="EC97" s="277"/>
      <c r="ED97" s="282"/>
      <c r="EE97" s="276"/>
      <c r="EF97" s="243"/>
      <c r="EG97" s="267"/>
      <c r="EH97" s="243"/>
      <c r="EI97" s="267"/>
      <c r="EJ97" s="243"/>
      <c r="EK97" s="267"/>
      <c r="EL97" s="277"/>
      <c r="EM97" s="282"/>
      <c r="EN97" s="276"/>
      <c r="EO97" s="243"/>
      <c r="EP97" s="267"/>
      <c r="EQ97" s="243"/>
      <c r="ER97" s="267"/>
      <c r="ES97" s="243"/>
      <c r="ET97" s="267"/>
      <c r="EU97" s="277"/>
      <c r="EV97" s="282"/>
      <c r="EW97" s="276"/>
      <c r="EX97" s="243"/>
      <c r="EY97" s="267"/>
      <c r="EZ97" s="243"/>
      <c r="FA97" s="267"/>
      <c r="FB97" s="243"/>
      <c r="FC97" s="267"/>
      <c r="FD97" s="277"/>
      <c r="FE97" s="282"/>
      <c r="FF97" s="276"/>
      <c r="FG97" s="243"/>
      <c r="FH97" s="267"/>
      <c r="FI97" s="243"/>
      <c r="FJ97" s="267"/>
      <c r="FK97" s="243"/>
      <c r="FL97" s="267"/>
      <c r="FM97" s="277"/>
      <c r="FN97" s="282"/>
      <c r="FO97" s="276"/>
      <c r="FP97" s="243"/>
      <c r="FQ97" s="267"/>
      <c r="FR97" s="243"/>
      <c r="FS97" s="267"/>
      <c r="FT97" s="243"/>
      <c r="FU97" s="267"/>
      <c r="FV97" s="277"/>
      <c r="FW97" s="282"/>
    </row>
    <row r="98" spans="1:179" ht="18" customHeight="1" thickBot="1">
      <c r="A98" s="246" t="s">
        <v>260</v>
      </c>
      <c r="B98" s="307"/>
      <c r="C98" s="307"/>
      <c r="D98" s="323"/>
      <c r="E98" s="310"/>
      <c r="F98" s="253">
        <f t="shared" si="51"/>
        <v>0</v>
      </c>
      <c r="G98" s="250">
        <f t="shared" si="50"/>
        <v>0</v>
      </c>
      <c r="H98" s="250">
        <f t="shared" si="50"/>
        <v>0</v>
      </c>
      <c r="I98" s="250">
        <f t="shared" si="50"/>
        <v>0</v>
      </c>
      <c r="J98" s="250">
        <f t="shared" si="50"/>
        <v>0</v>
      </c>
      <c r="K98" s="250">
        <f t="shared" si="50"/>
        <v>0</v>
      </c>
      <c r="L98" s="250">
        <f t="shared" si="50"/>
        <v>0</v>
      </c>
      <c r="M98" s="259">
        <f t="shared" si="50"/>
        <v>0</v>
      </c>
      <c r="N98" s="253">
        <f>+F98+H98+J98+L98</f>
        <v>0</v>
      </c>
      <c r="O98" s="250">
        <f>+G98+I98+K98+M98</f>
        <v>0</v>
      </c>
      <c r="P98" s="303"/>
      <c r="Q98" s="304"/>
      <c r="R98" s="278"/>
      <c r="S98" s="249"/>
      <c r="T98" s="279"/>
      <c r="U98" s="249"/>
      <c r="V98" s="279"/>
      <c r="W98" s="249"/>
      <c r="X98" s="279"/>
      <c r="Y98" s="280"/>
      <c r="Z98" s="283"/>
      <c r="AA98" s="278"/>
      <c r="AB98" s="249"/>
      <c r="AC98" s="279"/>
      <c r="AD98" s="249"/>
      <c r="AE98" s="279"/>
      <c r="AF98" s="249"/>
      <c r="AG98" s="279"/>
      <c r="AH98" s="280"/>
      <c r="AI98" s="283"/>
      <c r="AJ98" s="278"/>
      <c r="AK98" s="249"/>
      <c r="AL98" s="279"/>
      <c r="AM98" s="249"/>
      <c r="AN98" s="279"/>
      <c r="AO98" s="249"/>
      <c r="AP98" s="279"/>
      <c r="AQ98" s="280"/>
      <c r="AR98" s="283"/>
      <c r="AS98" s="278"/>
      <c r="AT98" s="249"/>
      <c r="AU98" s="279"/>
      <c r="AV98" s="249"/>
      <c r="AW98" s="279"/>
      <c r="AX98" s="249"/>
      <c r="AY98" s="279"/>
      <c r="AZ98" s="280"/>
      <c r="BA98" s="283"/>
      <c r="BB98" s="278"/>
      <c r="BC98" s="249"/>
      <c r="BD98" s="279"/>
      <c r="BE98" s="249"/>
      <c r="BF98" s="279"/>
      <c r="BG98" s="249"/>
      <c r="BH98" s="279"/>
      <c r="BI98" s="280"/>
      <c r="BJ98" s="283"/>
      <c r="BK98" s="278"/>
      <c r="BL98" s="249"/>
      <c r="BM98" s="279"/>
      <c r="BN98" s="249"/>
      <c r="BO98" s="279"/>
      <c r="BP98" s="249"/>
      <c r="BQ98" s="279"/>
      <c r="BR98" s="280"/>
      <c r="BS98" s="283"/>
      <c r="BT98" s="278"/>
      <c r="BU98" s="249"/>
      <c r="BV98" s="279"/>
      <c r="BW98" s="249"/>
      <c r="BX98" s="279"/>
      <c r="BY98" s="249"/>
      <c r="BZ98" s="279"/>
      <c r="CA98" s="280"/>
      <c r="CB98" s="283"/>
      <c r="CC98" s="278"/>
      <c r="CD98" s="249"/>
      <c r="CE98" s="279"/>
      <c r="CF98" s="249"/>
      <c r="CG98" s="279"/>
      <c r="CH98" s="249"/>
      <c r="CI98" s="279"/>
      <c r="CJ98" s="280"/>
      <c r="CK98" s="283"/>
      <c r="CL98" s="278"/>
      <c r="CM98" s="249"/>
      <c r="CN98" s="279"/>
      <c r="CO98" s="249"/>
      <c r="CP98" s="279"/>
      <c r="CQ98" s="249"/>
      <c r="CR98" s="279"/>
      <c r="CS98" s="280"/>
      <c r="CT98" s="283"/>
      <c r="CU98" s="278"/>
      <c r="CV98" s="249"/>
      <c r="CW98" s="279"/>
      <c r="CX98" s="249"/>
      <c r="CY98" s="279"/>
      <c r="CZ98" s="249"/>
      <c r="DA98" s="279"/>
      <c r="DB98" s="280"/>
      <c r="DC98" s="283"/>
      <c r="DD98" s="278"/>
      <c r="DE98" s="249"/>
      <c r="DF98" s="279"/>
      <c r="DG98" s="249"/>
      <c r="DH98" s="279"/>
      <c r="DI98" s="249"/>
      <c r="DJ98" s="279"/>
      <c r="DK98" s="280"/>
      <c r="DL98" s="283"/>
      <c r="DM98" s="278"/>
      <c r="DN98" s="249"/>
      <c r="DO98" s="279"/>
      <c r="DP98" s="249"/>
      <c r="DQ98" s="279"/>
      <c r="DR98" s="249"/>
      <c r="DS98" s="279"/>
      <c r="DT98" s="280"/>
      <c r="DU98" s="283"/>
      <c r="DV98" s="278"/>
      <c r="DW98" s="249"/>
      <c r="DX98" s="279"/>
      <c r="DY98" s="249"/>
      <c r="DZ98" s="279"/>
      <c r="EA98" s="249"/>
      <c r="EB98" s="279"/>
      <c r="EC98" s="280"/>
      <c r="ED98" s="283"/>
      <c r="EE98" s="278"/>
      <c r="EF98" s="249"/>
      <c r="EG98" s="279"/>
      <c r="EH98" s="249"/>
      <c r="EI98" s="279"/>
      <c r="EJ98" s="249"/>
      <c r="EK98" s="279"/>
      <c r="EL98" s="280"/>
      <c r="EM98" s="283"/>
      <c r="EN98" s="278"/>
      <c r="EO98" s="249"/>
      <c r="EP98" s="279"/>
      <c r="EQ98" s="249"/>
      <c r="ER98" s="279"/>
      <c r="ES98" s="249"/>
      <c r="ET98" s="279"/>
      <c r="EU98" s="280"/>
      <c r="EV98" s="283"/>
      <c r="EW98" s="278"/>
      <c r="EX98" s="249"/>
      <c r="EY98" s="279"/>
      <c r="EZ98" s="249"/>
      <c r="FA98" s="279"/>
      <c r="FB98" s="249"/>
      <c r="FC98" s="279"/>
      <c r="FD98" s="280"/>
      <c r="FE98" s="283"/>
      <c r="FF98" s="278"/>
      <c r="FG98" s="249"/>
      <c r="FH98" s="279"/>
      <c r="FI98" s="249"/>
      <c r="FJ98" s="279"/>
      <c r="FK98" s="249"/>
      <c r="FL98" s="279"/>
      <c r="FM98" s="280"/>
      <c r="FN98" s="283"/>
      <c r="FO98" s="278"/>
      <c r="FP98" s="249"/>
      <c r="FQ98" s="279"/>
      <c r="FR98" s="249"/>
      <c r="FS98" s="279"/>
      <c r="FT98" s="249"/>
      <c r="FU98" s="279"/>
      <c r="FV98" s="280"/>
      <c r="FW98" s="283"/>
    </row>
    <row r="99" spans="1:179" ht="16.5" thickBot="1">
      <c r="A99" s="228" t="s">
        <v>323</v>
      </c>
      <c r="B99" s="240"/>
      <c r="C99" s="237"/>
      <c r="D99" s="237"/>
      <c r="E99" s="239"/>
      <c r="F99" s="264">
        <f>SUM(F87:F98)</f>
        <v>29</v>
      </c>
      <c r="G99" s="265">
        <f aca="true" t="shared" si="55" ref="G99:P99">SUM(G87:G98)</f>
        <v>27</v>
      </c>
      <c r="H99" s="265">
        <f t="shared" si="55"/>
        <v>28</v>
      </c>
      <c r="I99" s="265">
        <f t="shared" si="55"/>
        <v>28</v>
      </c>
      <c r="J99" s="265">
        <f t="shared" si="55"/>
        <v>22</v>
      </c>
      <c r="K99" s="265">
        <f t="shared" si="55"/>
        <v>34</v>
      </c>
      <c r="L99" s="265">
        <f t="shared" si="55"/>
        <v>32</v>
      </c>
      <c r="M99" s="271">
        <f t="shared" si="55"/>
        <v>24</v>
      </c>
      <c r="N99" s="264">
        <f t="shared" si="55"/>
        <v>111</v>
      </c>
      <c r="O99" s="271">
        <f t="shared" si="55"/>
        <v>113</v>
      </c>
      <c r="P99" s="271">
        <f t="shared" si="55"/>
        <v>125</v>
      </c>
      <c r="Q99" s="272">
        <f>+SUM(N99*2+P99)/(N99+O99)</f>
        <v>1.5491071428571428</v>
      </c>
      <c r="R99" s="284"/>
      <c r="S99" s="285" t="str">
        <f>IF(SUM(R87:S98)=4," ","err")</f>
        <v> </v>
      </c>
      <c r="T99" s="286"/>
      <c r="U99" s="285" t="str">
        <f>IF(SUM(T87:U98)=4," ","err")</f>
        <v> </v>
      </c>
      <c r="V99" s="286"/>
      <c r="W99" s="285" t="str">
        <f>IF(SUM(V87:W98)=4," ","err")</f>
        <v> </v>
      </c>
      <c r="X99" s="286"/>
      <c r="Y99" s="285" t="str">
        <f>IF(SUM(X87:Y98)=4," ","err")</f>
        <v> </v>
      </c>
      <c r="Z99" s="287">
        <f>IF((SUM(R87:R98)+SUM(T87:T98)+SUM(V87:V98)+SUM(X87:X98))&gt;8,1,0)</f>
        <v>0</v>
      </c>
      <c r="AA99" s="284"/>
      <c r="AB99" s="285" t="str">
        <f>IF(SUM(AA87:AB98)=4," ","err")</f>
        <v> </v>
      </c>
      <c r="AC99" s="286"/>
      <c r="AD99" s="285" t="str">
        <f>IF(SUM(AC87:AD98)=4," ","err")</f>
        <v> </v>
      </c>
      <c r="AE99" s="286"/>
      <c r="AF99" s="285" t="str">
        <f>IF(SUM(AE87:AF98)=4," ","err")</f>
        <v> </v>
      </c>
      <c r="AG99" s="286"/>
      <c r="AH99" s="285" t="str">
        <f>IF(SUM(AG87:AH98)=4," ","err")</f>
        <v> </v>
      </c>
      <c r="AI99" s="287">
        <f>IF((SUM(AA87:AA98)+SUM(AC87:AC98)+SUM(AE87:AE98)+SUM(AG87:AG98))&gt;8,1,0)</f>
        <v>1</v>
      </c>
      <c r="AJ99" s="284"/>
      <c r="AK99" s="285" t="str">
        <f>IF(SUM(AJ87:AK98)=4," ","err")</f>
        <v> </v>
      </c>
      <c r="AL99" s="286"/>
      <c r="AM99" s="285" t="str">
        <f>IF(SUM(AL87:AM98)=4," ","err")</f>
        <v> </v>
      </c>
      <c r="AN99" s="286"/>
      <c r="AO99" s="285" t="str">
        <f>IF(SUM(AN87:AO98)=4," ","err")</f>
        <v> </v>
      </c>
      <c r="AP99" s="286"/>
      <c r="AQ99" s="285" t="str">
        <f>IF(SUM(AP87:AQ98)=4," ","err")</f>
        <v> </v>
      </c>
      <c r="AR99" s="287">
        <f>IF((SUM(AJ87:AJ98)+SUM(AL87:AL98)+SUM(AN87:AN98)+SUM(AP87:AP98))&gt;8,1,0)</f>
        <v>0</v>
      </c>
      <c r="AS99" s="284"/>
      <c r="AT99" s="285" t="str">
        <f>IF(SUM(AS87:AT98)=4," ","err")</f>
        <v> </v>
      </c>
      <c r="AU99" s="286"/>
      <c r="AV99" s="285" t="str">
        <f>IF(SUM(AU87:AV98)=4," ","err")</f>
        <v> </v>
      </c>
      <c r="AW99" s="286"/>
      <c r="AX99" s="285" t="str">
        <f>IF(SUM(AW87:AX98)=4," ","err")</f>
        <v> </v>
      </c>
      <c r="AY99" s="286"/>
      <c r="AZ99" s="285" t="str">
        <f>IF(SUM(AY87:AZ98)=4," ","err")</f>
        <v> </v>
      </c>
      <c r="BA99" s="287">
        <f>IF((SUM(AS87:AS98)+SUM(AU87:AU98)+SUM(AW87:AW98)+SUM(AY87:AY98))&gt;8,1,0)</f>
        <v>0</v>
      </c>
      <c r="BB99" s="284"/>
      <c r="BC99" s="285" t="str">
        <f>IF(SUM(BB87:BC98)=4," ","err")</f>
        <v> </v>
      </c>
      <c r="BD99" s="286"/>
      <c r="BE99" s="285" t="str">
        <f>IF(SUM(BD87:BE98)=4," ","err")</f>
        <v> </v>
      </c>
      <c r="BF99" s="286"/>
      <c r="BG99" s="285" t="str">
        <f>IF(SUM(BF87:BG98)=4," ","err")</f>
        <v> </v>
      </c>
      <c r="BH99" s="286"/>
      <c r="BI99" s="285" t="str">
        <f>IF(SUM(BH87:BI98)=4," ","err")</f>
        <v> </v>
      </c>
      <c r="BJ99" s="287">
        <f>IF((SUM(BB87:BB98)+SUM(BD87:BD98)+SUM(BF87:BF98)+SUM(BH87:BH98))&gt;8,1,0)</f>
        <v>1</v>
      </c>
      <c r="BK99" s="284"/>
      <c r="BL99" s="285" t="str">
        <f>IF(SUM(BK87:BL98)=4," ","err")</f>
        <v> </v>
      </c>
      <c r="BM99" s="286"/>
      <c r="BN99" s="285" t="str">
        <f>IF(SUM(BM87:BN98)=4," ","err")</f>
        <v> </v>
      </c>
      <c r="BO99" s="286"/>
      <c r="BP99" s="285" t="str">
        <f>IF(SUM(BO87:BP98)=4," ","err")</f>
        <v> </v>
      </c>
      <c r="BQ99" s="286"/>
      <c r="BR99" s="285" t="str">
        <f>IF(SUM(BQ87:BR98)=4," ","err")</f>
        <v> </v>
      </c>
      <c r="BS99" s="287">
        <f>IF((SUM(BK87:BK98)+SUM(BM87:BM98)+SUM(BO87:BO98)+SUM(BQ87:BQ98))&gt;8,1,0)</f>
        <v>0</v>
      </c>
      <c r="BT99" s="284"/>
      <c r="BU99" s="285" t="str">
        <f>IF(SUM(BT87:BU98)=4," ","err")</f>
        <v> </v>
      </c>
      <c r="BV99" s="286"/>
      <c r="BW99" s="285" t="str">
        <f>IF(SUM(BV87:BW98)=4," ","err")</f>
        <v> </v>
      </c>
      <c r="BX99" s="286"/>
      <c r="BY99" s="285" t="str">
        <f>IF(SUM(BX87:BY98)=4," ","err")</f>
        <v> </v>
      </c>
      <c r="BZ99" s="286"/>
      <c r="CA99" s="285" t="str">
        <f>IF(SUM(BZ87:CA98)=4," ","err")</f>
        <v> </v>
      </c>
      <c r="CB99" s="287">
        <f>IF((SUM(BT87:BT98)+SUM(BV87:BV98)+SUM(BX87:BX98)+SUM(BZ87:BZ98))&gt;8,1,0)</f>
        <v>1</v>
      </c>
      <c r="CC99" s="284"/>
      <c r="CD99" s="285" t="str">
        <f>IF(SUM(CC87:CD98)=4," ","err")</f>
        <v> </v>
      </c>
      <c r="CE99" s="286"/>
      <c r="CF99" s="285" t="str">
        <f>IF(SUM(CE87:CF98)=4," ","err")</f>
        <v> </v>
      </c>
      <c r="CG99" s="286"/>
      <c r="CH99" s="285" t="str">
        <f>IF(SUM(CG87:CH98)=4," ","err")</f>
        <v> </v>
      </c>
      <c r="CI99" s="286"/>
      <c r="CJ99" s="285" t="str">
        <f>IF(SUM(CI87:CJ98)=4," ","err")</f>
        <v> </v>
      </c>
      <c r="CK99" s="287">
        <f>IF((SUM(CC87:CC98)+SUM(CE87:CE98)+SUM(CG87:CG98)+SUM(CI87:CI98))&gt;8,1,0)</f>
        <v>0</v>
      </c>
      <c r="CL99" s="284"/>
      <c r="CM99" s="285" t="str">
        <f>IF(SUM(CL87:CM98)=4," ","err")</f>
        <v> </v>
      </c>
      <c r="CN99" s="286"/>
      <c r="CO99" s="285" t="str">
        <f>IF(SUM(CN87:CO98)=4," ","err")</f>
        <v> </v>
      </c>
      <c r="CP99" s="286"/>
      <c r="CQ99" s="285" t="str">
        <f>IF(SUM(CP87:CQ98)=4," ","err")</f>
        <v> </v>
      </c>
      <c r="CR99" s="286"/>
      <c r="CS99" s="285" t="str">
        <f>IF(SUM(CR87:CS98)=4," ","err")</f>
        <v> </v>
      </c>
      <c r="CT99" s="287">
        <f>IF((SUM(CL87:CL98)+SUM(CN87:CN98)+SUM(CP87:CP98)+SUM(CR87:CR98))&gt;8,1,0)</f>
        <v>0</v>
      </c>
      <c r="CU99" s="284"/>
      <c r="CV99" s="285" t="str">
        <f>IF(SUM(CU87:CV98)=4," ","err")</f>
        <v> </v>
      </c>
      <c r="CW99" s="286"/>
      <c r="CX99" s="285" t="str">
        <f>IF(SUM(CW87:CX98)=4," ","err")</f>
        <v> </v>
      </c>
      <c r="CY99" s="286"/>
      <c r="CZ99" s="285" t="str">
        <f>IF(SUM(CY87:CZ98)=4," ","err")</f>
        <v> </v>
      </c>
      <c r="DA99" s="286"/>
      <c r="DB99" s="285" t="str">
        <f>IF(SUM(DA87:DB98)=4," ","err")</f>
        <v> </v>
      </c>
      <c r="DC99" s="287">
        <f>IF((SUM(CU87:CU98)+SUM(CW87:CW98)+SUM(CY87:CY98)+SUM(DA87:DA98))&gt;8,1,0)</f>
        <v>1</v>
      </c>
      <c r="DD99" s="284"/>
      <c r="DE99" s="285" t="str">
        <f>IF(SUM(DD87:DE98)=4," ","err")</f>
        <v> </v>
      </c>
      <c r="DF99" s="286"/>
      <c r="DG99" s="285" t="str">
        <f>IF(SUM(DF87:DG98)=4," ","err")</f>
        <v> </v>
      </c>
      <c r="DH99" s="286"/>
      <c r="DI99" s="285" t="str">
        <f>IF(SUM(DH87:DI98)=4," ","err")</f>
        <v> </v>
      </c>
      <c r="DJ99" s="286"/>
      <c r="DK99" s="285" t="str">
        <f>IF(SUM(DJ87:DK98)=4," ","err")</f>
        <v> </v>
      </c>
      <c r="DL99" s="287">
        <f>IF((SUM(DD87:DD98)+SUM(DF87:DF98)+SUM(DH87:DH98)+SUM(DJ87:DJ98))&gt;8,1,0)</f>
        <v>1</v>
      </c>
      <c r="DM99" s="284"/>
      <c r="DN99" s="285" t="str">
        <f>IF(SUM(DM87:DN98)=4," ","err")</f>
        <v> </v>
      </c>
      <c r="DO99" s="286"/>
      <c r="DP99" s="285" t="str">
        <f>IF(SUM(DO87:DP98)=4," ","err")</f>
        <v> </v>
      </c>
      <c r="DQ99" s="286"/>
      <c r="DR99" s="285" t="str">
        <f>IF(SUM(DQ87:DR98)=4," ","err")</f>
        <v> </v>
      </c>
      <c r="DS99" s="286"/>
      <c r="DT99" s="285" t="str">
        <f>IF(SUM(DS87:DT98)=4," ","err")</f>
        <v> </v>
      </c>
      <c r="DU99" s="287">
        <f>IF((SUM(DM87:DM98)+SUM(DO87:DO98)+SUM(DQ87:DQ98)+SUM(DS87:DS98))&gt;8,1,0)</f>
        <v>0</v>
      </c>
      <c r="DV99" s="284"/>
      <c r="DW99" s="285" t="str">
        <f>IF(SUM(DV87:DW98)=4," ","err")</f>
        <v> </v>
      </c>
      <c r="DX99" s="286"/>
      <c r="DY99" s="285" t="str">
        <f>IF(SUM(DX87:DY98)=4," ","err")</f>
        <v> </v>
      </c>
      <c r="DZ99" s="286"/>
      <c r="EA99" s="285" t="str">
        <f>IF(SUM(DZ87:EA98)=4," ","err")</f>
        <v> </v>
      </c>
      <c r="EB99" s="286"/>
      <c r="EC99" s="285" t="str">
        <f>IF(SUM(EB87:EC98)=4," ","err")</f>
        <v> </v>
      </c>
      <c r="ED99" s="287">
        <f>IF((SUM(DV87:DV98)+SUM(DX87:DX98)+SUM(DZ87:DZ98)+SUM(EB87:EB98))&gt;8,1,0)</f>
        <v>0</v>
      </c>
      <c r="EE99" s="284"/>
      <c r="EF99" s="285" t="str">
        <f>IF(SUM(EE87:EF98)=4," ","err")</f>
        <v> </v>
      </c>
      <c r="EG99" s="286"/>
      <c r="EH99" s="285" t="str">
        <f>IF(SUM(EG87:EH98)=4," ","err")</f>
        <v> </v>
      </c>
      <c r="EI99" s="286"/>
      <c r="EJ99" s="285" t="str">
        <f>IF(SUM(EI87:EJ98)=4," ","err")</f>
        <v> </v>
      </c>
      <c r="EK99" s="286"/>
      <c r="EL99" s="285" t="str">
        <f>IF(SUM(EK87:EL98)=4," ","err")</f>
        <v> </v>
      </c>
      <c r="EM99" s="287">
        <f>IF((SUM(EE87:EE98)+SUM(EG87:EG98)+SUM(EI87:EI98)+SUM(EK87:EK98))&gt;8,1,0)</f>
        <v>0</v>
      </c>
      <c r="EN99" s="284"/>
      <c r="EO99" s="285" t="str">
        <f>IF(SUM(EN87:EO98)=4," ","err")</f>
        <v>err</v>
      </c>
      <c r="EP99" s="286"/>
      <c r="EQ99" s="285" t="str">
        <f>IF(SUM(EP87:EQ98)=4," ","err")</f>
        <v>err</v>
      </c>
      <c r="ER99" s="286"/>
      <c r="ES99" s="285" t="str">
        <f>IF(SUM(ER87:ES98)=4," ","err")</f>
        <v>err</v>
      </c>
      <c r="ET99" s="286"/>
      <c r="EU99" s="285" t="str">
        <f>IF(SUM(ET87:EU98)=4," ","err")</f>
        <v>err</v>
      </c>
      <c r="EV99" s="287">
        <f>IF((SUM(EN87:EN98)+SUM(EP87:EP98)+SUM(ER87:ER98)+SUM(ET87:ET98))&gt;8,1,0)</f>
        <v>0</v>
      </c>
      <c r="EW99" s="284"/>
      <c r="EX99" s="285" t="str">
        <f>IF(SUM(EW87:EX98)=4," ","err")</f>
        <v>err</v>
      </c>
      <c r="EY99" s="286"/>
      <c r="EZ99" s="285" t="str">
        <f>IF(SUM(EY87:EZ98)=4," ","err")</f>
        <v>err</v>
      </c>
      <c r="FA99" s="286"/>
      <c r="FB99" s="285" t="str">
        <f>IF(SUM(FA87:FB98)=4," ","err")</f>
        <v>err</v>
      </c>
      <c r="FC99" s="286"/>
      <c r="FD99" s="285" t="str">
        <f>IF(SUM(FC87:FD98)=4," ","err")</f>
        <v>err</v>
      </c>
      <c r="FE99" s="287">
        <f>IF((SUM(EW87:EW98)+SUM(EY87:EY98)+SUM(FA87:FA98)+SUM(FC87:FC98))&gt;8,1,0)</f>
        <v>0</v>
      </c>
      <c r="FF99" s="284"/>
      <c r="FG99" s="285" t="str">
        <f>IF(SUM(FF87:FG98)=4," ","err")</f>
        <v>err</v>
      </c>
      <c r="FH99" s="286"/>
      <c r="FI99" s="285" t="str">
        <f>IF(SUM(FH87:FI98)=4," ","err")</f>
        <v>err</v>
      </c>
      <c r="FJ99" s="286"/>
      <c r="FK99" s="285" t="str">
        <f>IF(SUM(FJ87:FK98)=4," ","err")</f>
        <v>err</v>
      </c>
      <c r="FL99" s="286"/>
      <c r="FM99" s="285" t="str">
        <f>IF(SUM(FL87:FM98)=4," ","err")</f>
        <v>err</v>
      </c>
      <c r="FN99" s="287">
        <f>IF((SUM(FF87:FF98)+SUM(FH87:FH98)+SUM(FJ87:FJ98)+SUM(FL87:FL98))&gt;8,1,0)</f>
        <v>0</v>
      </c>
      <c r="FO99" s="284"/>
      <c r="FP99" s="285" t="str">
        <f>IF(SUM(FO87:FP98)=4," ","err")</f>
        <v>err</v>
      </c>
      <c r="FQ99" s="286"/>
      <c r="FR99" s="285" t="str">
        <f>IF(SUM(FQ87:FR98)=4," ","err")</f>
        <v>err</v>
      </c>
      <c r="FS99" s="286"/>
      <c r="FT99" s="285" t="str">
        <f>IF(SUM(FS87:FT98)=4," ","err")</f>
        <v>err</v>
      </c>
      <c r="FU99" s="286"/>
      <c r="FV99" s="285" t="str">
        <f>IF(SUM(FU87:FV98)=4," ","err")</f>
        <v>err</v>
      </c>
      <c r="FW99" s="287">
        <f>IF((SUM(FO87:FO98)+SUM(FQ87:FQ98)+SUM(FS87:FS98)+SUM(FU87:FU98))&gt;8,1,0)</f>
        <v>0</v>
      </c>
    </row>
    <row r="100" ht="15">
      <c r="A100" s="228" t="s">
        <v>324</v>
      </c>
    </row>
    <row r="101" ht="15.75" thickBot="1"/>
    <row r="102" spans="1:179" ht="21" customHeight="1" thickBot="1">
      <c r="A102" s="328" t="s">
        <v>303</v>
      </c>
      <c r="B102" s="291"/>
      <c r="C102" s="292"/>
      <c r="D102" s="320"/>
      <c r="E102" s="293"/>
      <c r="F102" s="294"/>
      <c r="G102" s="294"/>
      <c r="H102" s="294"/>
      <c r="I102" s="294"/>
      <c r="J102" s="294"/>
      <c r="K102" s="294"/>
      <c r="L102" s="294"/>
      <c r="M102" s="294"/>
      <c r="N102" s="294"/>
      <c r="O102" s="294"/>
      <c r="P102" s="294"/>
      <c r="Q102" s="295"/>
      <c r="R102" s="576"/>
      <c r="S102" s="577"/>
      <c r="T102" s="577"/>
      <c r="U102" s="577"/>
      <c r="V102" s="577"/>
      <c r="W102" s="577"/>
      <c r="X102" s="577"/>
      <c r="Y102" s="577"/>
      <c r="Z102" s="578"/>
      <c r="AA102" s="576"/>
      <c r="AB102" s="577"/>
      <c r="AC102" s="577"/>
      <c r="AD102" s="577"/>
      <c r="AE102" s="577"/>
      <c r="AF102" s="577"/>
      <c r="AG102" s="577"/>
      <c r="AH102" s="577"/>
      <c r="AI102" s="578"/>
      <c r="AJ102" s="576"/>
      <c r="AK102" s="577"/>
      <c r="AL102" s="577"/>
      <c r="AM102" s="577"/>
      <c r="AN102" s="577"/>
      <c r="AO102" s="577"/>
      <c r="AP102" s="577"/>
      <c r="AQ102" s="577"/>
      <c r="AR102" s="578"/>
      <c r="AS102" s="576"/>
      <c r="AT102" s="577"/>
      <c r="AU102" s="577"/>
      <c r="AV102" s="577"/>
      <c r="AW102" s="577"/>
      <c r="AX102" s="577"/>
      <c r="AY102" s="577"/>
      <c r="AZ102" s="577"/>
      <c r="BA102" s="578"/>
      <c r="BB102" s="576"/>
      <c r="BC102" s="577"/>
      <c r="BD102" s="577"/>
      <c r="BE102" s="577"/>
      <c r="BF102" s="577"/>
      <c r="BG102" s="577"/>
      <c r="BH102" s="577"/>
      <c r="BI102" s="577"/>
      <c r="BJ102" s="578"/>
      <c r="BK102" s="576"/>
      <c r="BL102" s="577"/>
      <c r="BM102" s="577"/>
      <c r="BN102" s="577"/>
      <c r="BO102" s="577"/>
      <c r="BP102" s="577"/>
      <c r="BQ102" s="577"/>
      <c r="BR102" s="577"/>
      <c r="BS102" s="578"/>
      <c r="BT102" s="576"/>
      <c r="BU102" s="577"/>
      <c r="BV102" s="577"/>
      <c r="BW102" s="577"/>
      <c r="BX102" s="577"/>
      <c r="BY102" s="577"/>
      <c r="BZ102" s="577"/>
      <c r="CA102" s="577"/>
      <c r="CB102" s="578"/>
      <c r="CC102" s="576"/>
      <c r="CD102" s="577"/>
      <c r="CE102" s="577"/>
      <c r="CF102" s="577"/>
      <c r="CG102" s="577"/>
      <c r="CH102" s="577"/>
      <c r="CI102" s="577"/>
      <c r="CJ102" s="577"/>
      <c r="CK102" s="578"/>
      <c r="CL102" s="576"/>
      <c r="CM102" s="577"/>
      <c r="CN102" s="577"/>
      <c r="CO102" s="577"/>
      <c r="CP102" s="577"/>
      <c r="CQ102" s="577"/>
      <c r="CR102" s="577"/>
      <c r="CS102" s="577"/>
      <c r="CT102" s="578"/>
      <c r="CU102" s="576"/>
      <c r="CV102" s="577"/>
      <c r="CW102" s="577"/>
      <c r="CX102" s="577"/>
      <c r="CY102" s="577"/>
      <c r="CZ102" s="577"/>
      <c r="DA102" s="577"/>
      <c r="DB102" s="577"/>
      <c r="DC102" s="578"/>
      <c r="DD102" s="576"/>
      <c r="DE102" s="577"/>
      <c r="DF102" s="577"/>
      <c r="DG102" s="577"/>
      <c r="DH102" s="577"/>
      <c r="DI102" s="577"/>
      <c r="DJ102" s="577"/>
      <c r="DK102" s="577"/>
      <c r="DL102" s="578"/>
      <c r="DM102" s="576"/>
      <c r="DN102" s="577"/>
      <c r="DO102" s="577"/>
      <c r="DP102" s="577"/>
      <c r="DQ102" s="577"/>
      <c r="DR102" s="577"/>
      <c r="DS102" s="577"/>
      <c r="DT102" s="577"/>
      <c r="DU102" s="578"/>
      <c r="DV102" s="576"/>
      <c r="DW102" s="577"/>
      <c r="DX102" s="577"/>
      <c r="DY102" s="577"/>
      <c r="DZ102" s="577"/>
      <c r="EA102" s="577"/>
      <c r="EB102" s="577"/>
      <c r="EC102" s="577"/>
      <c r="ED102" s="578"/>
      <c r="EE102" s="576"/>
      <c r="EF102" s="577"/>
      <c r="EG102" s="577"/>
      <c r="EH102" s="577"/>
      <c r="EI102" s="577"/>
      <c r="EJ102" s="577"/>
      <c r="EK102" s="577"/>
      <c r="EL102" s="577"/>
      <c r="EM102" s="578"/>
      <c r="EN102" s="576"/>
      <c r="EO102" s="577"/>
      <c r="EP102" s="577"/>
      <c r="EQ102" s="577"/>
      <c r="ER102" s="577"/>
      <c r="ES102" s="577"/>
      <c r="ET102" s="577"/>
      <c r="EU102" s="577"/>
      <c r="EV102" s="578"/>
      <c r="EW102" s="576"/>
      <c r="EX102" s="577"/>
      <c r="EY102" s="577"/>
      <c r="EZ102" s="577"/>
      <c r="FA102" s="577"/>
      <c r="FB102" s="577"/>
      <c r="FC102" s="577"/>
      <c r="FD102" s="577"/>
      <c r="FE102" s="578"/>
      <c r="FF102" s="576"/>
      <c r="FG102" s="577"/>
      <c r="FH102" s="577"/>
      <c r="FI102" s="577"/>
      <c r="FJ102" s="577"/>
      <c r="FK102" s="577"/>
      <c r="FL102" s="577"/>
      <c r="FM102" s="577"/>
      <c r="FN102" s="578"/>
      <c r="FO102" s="576"/>
      <c r="FP102" s="577"/>
      <c r="FQ102" s="577"/>
      <c r="FR102" s="577"/>
      <c r="FS102" s="577"/>
      <c r="FT102" s="577"/>
      <c r="FU102" s="577"/>
      <c r="FV102" s="577"/>
      <c r="FW102" s="578"/>
    </row>
    <row r="103" spans="1:179" ht="15.75">
      <c r="A103" s="256" t="s">
        <v>216</v>
      </c>
      <c r="B103" s="314">
        <f aca="true" t="shared" si="56" ref="B103:B109">14*1.5</f>
        <v>21</v>
      </c>
      <c r="C103" s="244">
        <f aca="true" t="shared" si="57" ref="C103:C111">+N103+O103</f>
        <v>28</v>
      </c>
      <c r="D103" s="311">
        <v>0</v>
      </c>
      <c r="E103" s="317" t="str">
        <f aca="true" t="shared" si="58" ref="E103:E109">+IF(D103&lt;=0,"QUALIFIED","INELIGIBLE")</f>
        <v>QUALIFIED</v>
      </c>
      <c r="F103" s="252">
        <f>+R103+AA103+AJ103+AS103+BB103+BK103+BT103+CC103+CL103+CU103+DD103+DM103+DV103+EE103+EN103+EW103+FF103+FO103</f>
        <v>4</v>
      </c>
      <c r="G103" s="252">
        <f aca="true" t="shared" si="59" ref="G103:M115">+S103+AB103+AK103+AT103+BC103+BL103+BU103+CD103+CM103+CV103+DE103+DN103+DW103+EF103+EO103+EX103+FG103+FP103</f>
        <v>6</v>
      </c>
      <c r="H103" s="252">
        <f t="shared" si="59"/>
        <v>1</v>
      </c>
      <c r="I103" s="252">
        <f t="shared" si="59"/>
        <v>5</v>
      </c>
      <c r="J103" s="252">
        <f t="shared" si="59"/>
        <v>4</v>
      </c>
      <c r="K103" s="252">
        <f t="shared" si="59"/>
        <v>4</v>
      </c>
      <c r="L103" s="252">
        <f t="shared" si="59"/>
        <v>2</v>
      </c>
      <c r="M103" s="258">
        <f t="shared" si="59"/>
        <v>2</v>
      </c>
      <c r="N103" s="251">
        <f>+F103+H103+J103+L103</f>
        <v>11</v>
      </c>
      <c r="O103" s="252">
        <f>+G103+I103+K103+M103</f>
        <v>17</v>
      </c>
      <c r="P103" s="261">
        <f>+Z103+AI103+AR103+BA103+BJ103+BS103+CB103+CK103+CT103+DC103+DL103+DU103+ED103+EM103+EV103+FE103+FN103+FW103</f>
        <v>9</v>
      </c>
      <c r="Q103" s="298">
        <f>+SUM(N103*2+P103)/(N103+O103)</f>
        <v>1.1071428571428572</v>
      </c>
      <c r="R103" s="274">
        <v>1</v>
      </c>
      <c r="S103" s="248">
        <v>0</v>
      </c>
      <c r="T103" s="274">
        <v>0</v>
      </c>
      <c r="U103" s="248">
        <v>0</v>
      </c>
      <c r="V103" s="274">
        <v>1</v>
      </c>
      <c r="W103" s="248">
        <v>0</v>
      </c>
      <c r="X103" s="274">
        <v>0</v>
      </c>
      <c r="Y103" s="275">
        <v>0</v>
      </c>
      <c r="Z103" s="281">
        <v>1</v>
      </c>
      <c r="AA103" s="273">
        <v>0</v>
      </c>
      <c r="AB103" s="248">
        <v>1</v>
      </c>
      <c r="AC103" s="274">
        <v>0</v>
      </c>
      <c r="AD103" s="248">
        <v>0</v>
      </c>
      <c r="AE103" s="274">
        <v>0</v>
      </c>
      <c r="AF103" s="248">
        <v>0</v>
      </c>
      <c r="AG103" s="274">
        <v>0</v>
      </c>
      <c r="AH103" s="275">
        <v>1</v>
      </c>
      <c r="AI103" s="281">
        <v>1</v>
      </c>
      <c r="AJ103" s="273">
        <v>1</v>
      </c>
      <c r="AK103" s="248">
        <v>0</v>
      </c>
      <c r="AL103" s="274">
        <v>0</v>
      </c>
      <c r="AM103" s="248">
        <v>0</v>
      </c>
      <c r="AN103" s="274">
        <v>1</v>
      </c>
      <c r="AO103" s="248">
        <v>0</v>
      </c>
      <c r="AP103" s="274">
        <v>0</v>
      </c>
      <c r="AQ103" s="275">
        <v>0</v>
      </c>
      <c r="AR103" s="281">
        <v>2</v>
      </c>
      <c r="AS103" s="273"/>
      <c r="AT103" s="248"/>
      <c r="AU103" s="274"/>
      <c r="AV103" s="248"/>
      <c r="AW103" s="274"/>
      <c r="AX103" s="248"/>
      <c r="AY103" s="274"/>
      <c r="AZ103" s="275"/>
      <c r="BA103" s="281"/>
      <c r="BB103" s="273">
        <v>0</v>
      </c>
      <c r="BC103" s="248">
        <v>1</v>
      </c>
      <c r="BD103" s="274">
        <v>0</v>
      </c>
      <c r="BE103" s="248">
        <v>0</v>
      </c>
      <c r="BF103" s="274">
        <v>0</v>
      </c>
      <c r="BG103" s="248">
        <v>0</v>
      </c>
      <c r="BH103" s="274">
        <v>0</v>
      </c>
      <c r="BI103" s="275">
        <v>1</v>
      </c>
      <c r="BJ103" s="281">
        <v>1</v>
      </c>
      <c r="BK103" s="273">
        <v>1</v>
      </c>
      <c r="BL103" s="248">
        <v>0</v>
      </c>
      <c r="BM103" s="274">
        <v>0</v>
      </c>
      <c r="BN103" s="248">
        <v>0</v>
      </c>
      <c r="BO103" s="274">
        <v>1</v>
      </c>
      <c r="BP103" s="248">
        <v>0</v>
      </c>
      <c r="BQ103" s="274">
        <v>0</v>
      </c>
      <c r="BR103" s="275">
        <v>0</v>
      </c>
      <c r="BS103" s="281">
        <v>0</v>
      </c>
      <c r="BT103" s="273">
        <v>0</v>
      </c>
      <c r="BU103" s="248">
        <v>1</v>
      </c>
      <c r="BV103" s="274">
        <v>0</v>
      </c>
      <c r="BW103" s="248">
        <v>1</v>
      </c>
      <c r="BX103" s="274">
        <v>0</v>
      </c>
      <c r="BY103" s="248">
        <v>1</v>
      </c>
      <c r="BZ103" s="274">
        <v>0</v>
      </c>
      <c r="CA103" s="275">
        <v>0</v>
      </c>
      <c r="CB103" s="281">
        <v>0</v>
      </c>
      <c r="CC103" s="273">
        <v>0</v>
      </c>
      <c r="CD103" s="248">
        <v>0</v>
      </c>
      <c r="CE103" s="274">
        <v>0</v>
      </c>
      <c r="CF103" s="248">
        <v>1</v>
      </c>
      <c r="CG103" s="274">
        <v>0</v>
      </c>
      <c r="CH103" s="248">
        <v>1</v>
      </c>
      <c r="CI103" s="274">
        <v>0</v>
      </c>
      <c r="CJ103" s="275">
        <v>0</v>
      </c>
      <c r="CK103" s="281">
        <v>0</v>
      </c>
      <c r="CL103" s="273">
        <v>0</v>
      </c>
      <c r="CM103" s="248">
        <v>0</v>
      </c>
      <c r="CN103" s="274">
        <v>0</v>
      </c>
      <c r="CO103" s="248">
        <v>1</v>
      </c>
      <c r="CP103" s="274">
        <v>0</v>
      </c>
      <c r="CQ103" s="248">
        <v>1</v>
      </c>
      <c r="CR103" s="274">
        <v>0</v>
      </c>
      <c r="CS103" s="275">
        <v>0</v>
      </c>
      <c r="CT103" s="281">
        <v>0</v>
      </c>
      <c r="CU103" s="273">
        <v>0</v>
      </c>
      <c r="CV103" s="248">
        <v>1</v>
      </c>
      <c r="CW103" s="274">
        <v>0</v>
      </c>
      <c r="CX103" s="248">
        <v>0</v>
      </c>
      <c r="CY103" s="274">
        <v>0</v>
      </c>
      <c r="CZ103" s="248">
        <v>0</v>
      </c>
      <c r="DA103" s="274">
        <v>1</v>
      </c>
      <c r="DB103" s="275">
        <v>0</v>
      </c>
      <c r="DC103" s="281">
        <v>3</v>
      </c>
      <c r="DD103" s="273">
        <v>0</v>
      </c>
      <c r="DE103" s="248">
        <v>1</v>
      </c>
      <c r="DF103" s="274">
        <v>0</v>
      </c>
      <c r="DG103" s="248">
        <v>0</v>
      </c>
      <c r="DH103" s="274">
        <v>0</v>
      </c>
      <c r="DI103" s="248">
        <v>0</v>
      </c>
      <c r="DJ103" s="274">
        <v>0</v>
      </c>
      <c r="DK103" s="275">
        <v>0</v>
      </c>
      <c r="DL103" s="281">
        <v>0</v>
      </c>
      <c r="DM103" s="273">
        <v>0</v>
      </c>
      <c r="DN103" s="248">
        <v>1</v>
      </c>
      <c r="DO103" s="274">
        <v>0</v>
      </c>
      <c r="DP103" s="248">
        <v>1</v>
      </c>
      <c r="DQ103" s="274">
        <v>0</v>
      </c>
      <c r="DR103" s="248">
        <v>0</v>
      </c>
      <c r="DS103" s="274">
        <v>1</v>
      </c>
      <c r="DT103" s="275">
        <v>0</v>
      </c>
      <c r="DU103" s="281">
        <v>0</v>
      </c>
      <c r="DV103" s="273">
        <v>1</v>
      </c>
      <c r="DW103" s="248">
        <v>0</v>
      </c>
      <c r="DX103" s="274">
        <v>1</v>
      </c>
      <c r="DY103" s="248">
        <v>0</v>
      </c>
      <c r="DZ103" s="274">
        <v>1</v>
      </c>
      <c r="EA103" s="248">
        <v>0</v>
      </c>
      <c r="EB103" s="274">
        <v>0</v>
      </c>
      <c r="EC103" s="275">
        <v>0</v>
      </c>
      <c r="ED103" s="281">
        <v>1</v>
      </c>
      <c r="EE103" s="273">
        <v>0</v>
      </c>
      <c r="EF103" s="248">
        <v>0</v>
      </c>
      <c r="EG103" s="274">
        <v>0</v>
      </c>
      <c r="EH103" s="248">
        <v>1</v>
      </c>
      <c r="EI103" s="274">
        <v>0</v>
      </c>
      <c r="EJ103" s="248">
        <v>1</v>
      </c>
      <c r="EK103" s="274">
        <v>0</v>
      </c>
      <c r="EL103" s="275">
        <v>0</v>
      </c>
      <c r="EM103" s="281">
        <v>0</v>
      </c>
      <c r="EN103" s="273"/>
      <c r="EO103" s="248"/>
      <c r="EP103" s="274"/>
      <c r="EQ103" s="248"/>
      <c r="ER103" s="274"/>
      <c r="ES103" s="248"/>
      <c r="ET103" s="274"/>
      <c r="EU103" s="275"/>
      <c r="EV103" s="281"/>
      <c r="EW103" s="273"/>
      <c r="EX103" s="248"/>
      <c r="EY103" s="274"/>
      <c r="EZ103" s="248"/>
      <c r="FA103" s="274"/>
      <c r="FB103" s="248"/>
      <c r="FC103" s="274"/>
      <c r="FD103" s="275"/>
      <c r="FE103" s="281"/>
      <c r="FF103" s="273"/>
      <c r="FG103" s="248"/>
      <c r="FH103" s="274"/>
      <c r="FI103" s="248"/>
      <c r="FJ103" s="274"/>
      <c r="FK103" s="248"/>
      <c r="FL103" s="274"/>
      <c r="FM103" s="275"/>
      <c r="FN103" s="281"/>
      <c r="FO103" s="273"/>
      <c r="FP103" s="248"/>
      <c r="FQ103" s="274"/>
      <c r="FR103" s="248"/>
      <c r="FS103" s="274"/>
      <c r="FT103" s="248"/>
      <c r="FU103" s="274"/>
      <c r="FV103" s="275"/>
      <c r="FW103" s="281"/>
    </row>
    <row r="104" spans="1:179" ht="15.75">
      <c r="A104" s="245" t="s">
        <v>247</v>
      </c>
      <c r="B104" s="315">
        <f t="shared" si="56"/>
        <v>21</v>
      </c>
      <c r="C104" s="242">
        <f t="shared" si="57"/>
        <v>36</v>
      </c>
      <c r="D104" s="312">
        <v>0</v>
      </c>
      <c r="E104" s="318" t="str">
        <f t="shared" si="58"/>
        <v>QUALIFIED</v>
      </c>
      <c r="F104" s="250">
        <f aca="true" t="shared" si="60" ref="F104:F115">+R104+AA104+AJ104+AS104+BB104+BK104+BT104+CC104+CL104+CU104+DD104+DM104+DV104+EE104+EN104+EW104+FF104+FO104</f>
        <v>1</v>
      </c>
      <c r="G104" s="250">
        <f t="shared" si="59"/>
        <v>2</v>
      </c>
      <c r="H104" s="250">
        <f t="shared" si="59"/>
        <v>3</v>
      </c>
      <c r="I104" s="250">
        <f t="shared" si="59"/>
        <v>11</v>
      </c>
      <c r="J104" s="250">
        <f t="shared" si="59"/>
        <v>4</v>
      </c>
      <c r="K104" s="250">
        <f t="shared" si="59"/>
        <v>3</v>
      </c>
      <c r="L104" s="250">
        <f t="shared" si="59"/>
        <v>7</v>
      </c>
      <c r="M104" s="259">
        <f t="shared" si="59"/>
        <v>5</v>
      </c>
      <c r="N104" s="253">
        <f aca="true" t="shared" si="61" ref="N104:O113">+F104+H104+J104+L104</f>
        <v>15</v>
      </c>
      <c r="O104" s="250">
        <f t="shared" si="61"/>
        <v>21</v>
      </c>
      <c r="P104" s="262">
        <f aca="true" t="shared" si="62" ref="P104:P111">+Z104+AI104+AR104+BA104+BJ104+BS104+CB104+CK104+CT104+DC104+DL104+DU104+ED104+EM104+EV104+FE104+FN104+FW104</f>
        <v>10</v>
      </c>
      <c r="Q104" s="299">
        <f aca="true" t="shared" si="63" ref="Q104:Q111">+SUM(N104*2+P104)/(N104+O104)</f>
        <v>1.1111111111111112</v>
      </c>
      <c r="R104" s="267">
        <v>0</v>
      </c>
      <c r="S104" s="243">
        <v>0</v>
      </c>
      <c r="T104" s="267">
        <v>0</v>
      </c>
      <c r="U104" s="243">
        <v>1</v>
      </c>
      <c r="V104" s="267">
        <v>1</v>
      </c>
      <c r="W104" s="243">
        <v>0</v>
      </c>
      <c r="X104" s="267">
        <v>0</v>
      </c>
      <c r="Y104" s="277">
        <v>1</v>
      </c>
      <c r="Z104" s="282">
        <v>1</v>
      </c>
      <c r="AA104" s="276">
        <v>0</v>
      </c>
      <c r="AB104" s="243">
        <v>0</v>
      </c>
      <c r="AC104" s="267">
        <v>0</v>
      </c>
      <c r="AD104" s="243">
        <v>1</v>
      </c>
      <c r="AE104" s="267">
        <v>0</v>
      </c>
      <c r="AF104" s="243">
        <v>0</v>
      </c>
      <c r="AG104" s="267">
        <v>1</v>
      </c>
      <c r="AH104" s="277">
        <v>0</v>
      </c>
      <c r="AI104" s="282">
        <v>0</v>
      </c>
      <c r="AJ104" s="276">
        <v>0</v>
      </c>
      <c r="AK104" s="243">
        <v>0</v>
      </c>
      <c r="AL104" s="267">
        <v>0</v>
      </c>
      <c r="AM104" s="243">
        <v>1</v>
      </c>
      <c r="AN104" s="267">
        <v>1</v>
      </c>
      <c r="AO104" s="243">
        <v>0</v>
      </c>
      <c r="AP104" s="267">
        <v>0</v>
      </c>
      <c r="AQ104" s="277">
        <v>0</v>
      </c>
      <c r="AR104" s="282">
        <v>0</v>
      </c>
      <c r="AS104" s="276">
        <v>1</v>
      </c>
      <c r="AT104" s="243">
        <v>0</v>
      </c>
      <c r="AU104" s="267">
        <v>0</v>
      </c>
      <c r="AV104" s="243">
        <v>1</v>
      </c>
      <c r="AW104" s="267">
        <v>0</v>
      </c>
      <c r="AX104" s="243">
        <v>0</v>
      </c>
      <c r="AY104" s="267">
        <v>1</v>
      </c>
      <c r="AZ104" s="277">
        <v>0</v>
      </c>
      <c r="BA104" s="282">
        <v>1</v>
      </c>
      <c r="BB104" s="276">
        <v>0</v>
      </c>
      <c r="BC104" s="243">
        <v>0</v>
      </c>
      <c r="BD104" s="267">
        <v>0</v>
      </c>
      <c r="BE104" s="243">
        <v>1</v>
      </c>
      <c r="BF104" s="267">
        <v>0</v>
      </c>
      <c r="BG104" s="243">
        <v>0</v>
      </c>
      <c r="BH104" s="267">
        <v>0</v>
      </c>
      <c r="BI104" s="277">
        <v>1</v>
      </c>
      <c r="BJ104" s="282">
        <v>0</v>
      </c>
      <c r="BK104" s="276">
        <v>0</v>
      </c>
      <c r="BL104" s="243">
        <v>0</v>
      </c>
      <c r="BM104" s="267">
        <v>1</v>
      </c>
      <c r="BN104" s="243">
        <v>0</v>
      </c>
      <c r="BO104" s="267">
        <v>0</v>
      </c>
      <c r="BP104" s="243">
        <v>0</v>
      </c>
      <c r="BQ104" s="267">
        <v>1</v>
      </c>
      <c r="BR104" s="277">
        <v>0</v>
      </c>
      <c r="BS104" s="282">
        <v>1</v>
      </c>
      <c r="BT104" s="276">
        <v>0</v>
      </c>
      <c r="BU104" s="243">
        <v>1</v>
      </c>
      <c r="BV104" s="267">
        <v>0</v>
      </c>
      <c r="BW104" s="243">
        <v>1</v>
      </c>
      <c r="BX104" s="267">
        <v>0</v>
      </c>
      <c r="BY104" s="243">
        <v>1</v>
      </c>
      <c r="BZ104" s="267">
        <v>0</v>
      </c>
      <c r="CA104" s="277">
        <v>1</v>
      </c>
      <c r="CB104" s="282">
        <v>0</v>
      </c>
      <c r="CC104" s="276">
        <v>0</v>
      </c>
      <c r="CD104" s="243">
        <v>1</v>
      </c>
      <c r="CE104" s="267">
        <v>0</v>
      </c>
      <c r="CF104" s="243">
        <v>1</v>
      </c>
      <c r="CG104" s="267">
        <v>0</v>
      </c>
      <c r="CH104" s="243">
        <v>0</v>
      </c>
      <c r="CI104" s="267">
        <v>1</v>
      </c>
      <c r="CJ104" s="277">
        <v>0</v>
      </c>
      <c r="CK104" s="282">
        <v>2</v>
      </c>
      <c r="CL104" s="276">
        <v>0</v>
      </c>
      <c r="CM104" s="243">
        <v>0</v>
      </c>
      <c r="CN104" s="267">
        <v>0</v>
      </c>
      <c r="CO104" s="243">
        <v>1</v>
      </c>
      <c r="CP104" s="267">
        <v>0</v>
      </c>
      <c r="CQ104" s="243">
        <v>1</v>
      </c>
      <c r="CR104" s="267">
        <v>0</v>
      </c>
      <c r="CS104" s="277">
        <v>1</v>
      </c>
      <c r="CT104" s="282">
        <v>1</v>
      </c>
      <c r="CU104" s="276">
        <v>0</v>
      </c>
      <c r="CV104" s="243">
        <v>0</v>
      </c>
      <c r="CW104" s="267">
        <v>0</v>
      </c>
      <c r="CX104" s="243">
        <v>1</v>
      </c>
      <c r="CY104" s="267">
        <v>0</v>
      </c>
      <c r="CZ104" s="243">
        <v>0</v>
      </c>
      <c r="DA104" s="267">
        <v>0</v>
      </c>
      <c r="DB104" s="277">
        <v>0</v>
      </c>
      <c r="DC104" s="282">
        <v>0</v>
      </c>
      <c r="DD104" s="276">
        <v>0</v>
      </c>
      <c r="DE104" s="243">
        <v>0</v>
      </c>
      <c r="DF104" s="267">
        <v>0</v>
      </c>
      <c r="DG104" s="243">
        <v>1</v>
      </c>
      <c r="DH104" s="267">
        <v>0</v>
      </c>
      <c r="DI104" s="243">
        <v>0</v>
      </c>
      <c r="DJ104" s="267">
        <v>0</v>
      </c>
      <c r="DK104" s="277">
        <v>1</v>
      </c>
      <c r="DL104" s="282">
        <v>1</v>
      </c>
      <c r="DM104" s="276">
        <v>0</v>
      </c>
      <c r="DN104" s="243">
        <v>0</v>
      </c>
      <c r="DO104" s="267">
        <v>1</v>
      </c>
      <c r="DP104" s="243">
        <v>0</v>
      </c>
      <c r="DQ104" s="267">
        <v>1</v>
      </c>
      <c r="DR104" s="243">
        <v>0</v>
      </c>
      <c r="DS104" s="267">
        <v>1</v>
      </c>
      <c r="DT104" s="277">
        <v>0</v>
      </c>
      <c r="DU104" s="282">
        <v>2</v>
      </c>
      <c r="DV104" s="276">
        <v>0</v>
      </c>
      <c r="DW104" s="243">
        <v>0</v>
      </c>
      <c r="DX104" s="267">
        <v>0</v>
      </c>
      <c r="DY104" s="243">
        <v>1</v>
      </c>
      <c r="DZ104" s="267">
        <v>1</v>
      </c>
      <c r="EA104" s="243">
        <v>0</v>
      </c>
      <c r="EB104" s="267">
        <v>1</v>
      </c>
      <c r="EC104" s="277">
        <v>0</v>
      </c>
      <c r="ED104" s="282">
        <v>0</v>
      </c>
      <c r="EE104" s="276">
        <v>0</v>
      </c>
      <c r="EF104" s="243">
        <v>0</v>
      </c>
      <c r="EG104" s="267">
        <v>1</v>
      </c>
      <c r="EH104" s="243">
        <v>0</v>
      </c>
      <c r="EI104" s="267">
        <v>0</v>
      </c>
      <c r="EJ104" s="243">
        <v>1</v>
      </c>
      <c r="EK104" s="267">
        <v>1</v>
      </c>
      <c r="EL104" s="277">
        <v>0</v>
      </c>
      <c r="EM104" s="282">
        <v>1</v>
      </c>
      <c r="EN104" s="276"/>
      <c r="EO104" s="243"/>
      <c r="EP104" s="267"/>
      <c r="EQ104" s="243"/>
      <c r="ER104" s="267"/>
      <c r="ES104" s="243"/>
      <c r="ET104" s="267"/>
      <c r="EU104" s="277"/>
      <c r="EV104" s="282"/>
      <c r="EW104" s="276"/>
      <c r="EX104" s="243"/>
      <c r="EY104" s="267"/>
      <c r="EZ104" s="243"/>
      <c r="FA104" s="267"/>
      <c r="FB104" s="243"/>
      <c r="FC104" s="267"/>
      <c r="FD104" s="277"/>
      <c r="FE104" s="282"/>
      <c r="FF104" s="276"/>
      <c r="FG104" s="243"/>
      <c r="FH104" s="267"/>
      <c r="FI104" s="243"/>
      <c r="FJ104" s="267"/>
      <c r="FK104" s="243"/>
      <c r="FL104" s="267"/>
      <c r="FM104" s="277"/>
      <c r="FN104" s="282"/>
      <c r="FO104" s="276"/>
      <c r="FP104" s="243"/>
      <c r="FQ104" s="267"/>
      <c r="FR104" s="243"/>
      <c r="FS104" s="267"/>
      <c r="FT104" s="243"/>
      <c r="FU104" s="267"/>
      <c r="FV104" s="277"/>
      <c r="FW104" s="282"/>
    </row>
    <row r="105" spans="1:179" ht="15.75">
      <c r="A105" s="245" t="s">
        <v>246</v>
      </c>
      <c r="B105" s="315">
        <f t="shared" si="56"/>
        <v>21</v>
      </c>
      <c r="C105" s="242">
        <f t="shared" si="57"/>
        <v>39</v>
      </c>
      <c r="D105" s="312">
        <v>0</v>
      </c>
      <c r="E105" s="318" t="str">
        <f t="shared" si="58"/>
        <v>QUALIFIED</v>
      </c>
      <c r="F105" s="250">
        <f t="shared" si="60"/>
        <v>5</v>
      </c>
      <c r="G105" s="250">
        <f t="shared" si="59"/>
        <v>4</v>
      </c>
      <c r="H105" s="250">
        <f t="shared" si="59"/>
        <v>8</v>
      </c>
      <c r="I105" s="250">
        <f t="shared" si="59"/>
        <v>2</v>
      </c>
      <c r="J105" s="250">
        <f t="shared" si="59"/>
        <v>6</v>
      </c>
      <c r="K105" s="250">
        <f t="shared" si="59"/>
        <v>4</v>
      </c>
      <c r="L105" s="250">
        <f t="shared" si="59"/>
        <v>6</v>
      </c>
      <c r="M105" s="259">
        <f t="shared" si="59"/>
        <v>4</v>
      </c>
      <c r="N105" s="253">
        <f t="shared" si="61"/>
        <v>25</v>
      </c>
      <c r="O105" s="250">
        <f t="shared" si="61"/>
        <v>14</v>
      </c>
      <c r="P105" s="262">
        <f t="shared" si="62"/>
        <v>46</v>
      </c>
      <c r="Q105" s="299">
        <f t="shared" si="63"/>
        <v>2.4615384615384617</v>
      </c>
      <c r="R105" s="267">
        <v>0</v>
      </c>
      <c r="S105" s="243">
        <v>1</v>
      </c>
      <c r="T105" s="267">
        <v>1</v>
      </c>
      <c r="U105" s="243">
        <v>0</v>
      </c>
      <c r="V105" s="267">
        <v>0</v>
      </c>
      <c r="W105" s="243">
        <v>1</v>
      </c>
      <c r="X105" s="267">
        <v>0</v>
      </c>
      <c r="Y105" s="277">
        <v>1</v>
      </c>
      <c r="Z105" s="282">
        <v>6</v>
      </c>
      <c r="AA105" s="276">
        <v>0</v>
      </c>
      <c r="AB105" s="243">
        <v>1</v>
      </c>
      <c r="AC105" s="267">
        <v>1</v>
      </c>
      <c r="AD105" s="243">
        <v>0</v>
      </c>
      <c r="AE105" s="267">
        <v>1</v>
      </c>
      <c r="AF105" s="243">
        <v>0</v>
      </c>
      <c r="AG105" s="267">
        <v>1</v>
      </c>
      <c r="AH105" s="277">
        <v>0</v>
      </c>
      <c r="AI105" s="282">
        <v>7</v>
      </c>
      <c r="AJ105" s="276">
        <v>1</v>
      </c>
      <c r="AK105" s="243">
        <v>0</v>
      </c>
      <c r="AL105" s="267">
        <v>1</v>
      </c>
      <c r="AM105" s="243">
        <v>0</v>
      </c>
      <c r="AN105" s="267">
        <v>1</v>
      </c>
      <c r="AO105" s="243">
        <v>0</v>
      </c>
      <c r="AP105" s="267">
        <v>1</v>
      </c>
      <c r="AQ105" s="277">
        <v>0</v>
      </c>
      <c r="AR105" s="282">
        <v>1</v>
      </c>
      <c r="AS105" s="276"/>
      <c r="AT105" s="243"/>
      <c r="AU105" s="267"/>
      <c r="AV105" s="243"/>
      <c r="AW105" s="267"/>
      <c r="AX105" s="243"/>
      <c r="AY105" s="267"/>
      <c r="AZ105" s="277"/>
      <c r="BA105" s="282"/>
      <c r="BB105" s="276">
        <v>0</v>
      </c>
      <c r="BC105" s="243">
        <v>0</v>
      </c>
      <c r="BD105" s="267">
        <v>1</v>
      </c>
      <c r="BE105" s="243">
        <v>0</v>
      </c>
      <c r="BF105" s="267">
        <v>1</v>
      </c>
      <c r="BG105" s="243">
        <v>0</v>
      </c>
      <c r="BH105" s="267">
        <v>0</v>
      </c>
      <c r="BI105" s="277">
        <v>1</v>
      </c>
      <c r="BJ105" s="282">
        <v>6</v>
      </c>
      <c r="BK105" s="276">
        <v>0</v>
      </c>
      <c r="BL105" s="243">
        <v>1</v>
      </c>
      <c r="BM105" s="267">
        <v>1</v>
      </c>
      <c r="BN105" s="243">
        <v>0</v>
      </c>
      <c r="BO105" s="267">
        <v>1</v>
      </c>
      <c r="BP105" s="243">
        <v>0</v>
      </c>
      <c r="BQ105" s="267">
        <v>1</v>
      </c>
      <c r="BR105" s="277">
        <v>0</v>
      </c>
      <c r="BS105" s="282">
        <v>4</v>
      </c>
      <c r="BT105" s="276">
        <v>1</v>
      </c>
      <c r="BU105" s="243">
        <v>0</v>
      </c>
      <c r="BV105" s="267">
        <v>0</v>
      </c>
      <c r="BW105" s="243">
        <v>1</v>
      </c>
      <c r="BX105" s="267">
        <v>0</v>
      </c>
      <c r="BY105" s="243">
        <v>1</v>
      </c>
      <c r="BZ105" s="267">
        <v>0</v>
      </c>
      <c r="CA105" s="277">
        <v>1</v>
      </c>
      <c r="CB105" s="282">
        <v>4</v>
      </c>
      <c r="CC105" s="276">
        <v>1</v>
      </c>
      <c r="CD105" s="243">
        <v>0</v>
      </c>
      <c r="CE105" s="267">
        <v>0</v>
      </c>
      <c r="CF105" s="243">
        <v>1</v>
      </c>
      <c r="CG105" s="267">
        <v>0</v>
      </c>
      <c r="CH105" s="243">
        <v>1</v>
      </c>
      <c r="CI105" s="267">
        <v>1</v>
      </c>
      <c r="CJ105" s="277">
        <v>0</v>
      </c>
      <c r="CK105" s="282">
        <v>6</v>
      </c>
      <c r="CL105" s="276"/>
      <c r="CM105" s="243"/>
      <c r="CN105" s="267"/>
      <c r="CO105" s="243"/>
      <c r="CP105" s="267"/>
      <c r="CQ105" s="243"/>
      <c r="CR105" s="267"/>
      <c r="CS105" s="277"/>
      <c r="CT105" s="282"/>
      <c r="CU105" s="276"/>
      <c r="CV105" s="243"/>
      <c r="CW105" s="267"/>
      <c r="CX105" s="243"/>
      <c r="CY105" s="267"/>
      <c r="CZ105" s="243"/>
      <c r="DA105" s="267"/>
      <c r="DB105" s="277"/>
      <c r="DC105" s="282"/>
      <c r="DD105" s="276">
        <v>0</v>
      </c>
      <c r="DE105" s="243">
        <v>1</v>
      </c>
      <c r="DF105" s="267">
        <v>1</v>
      </c>
      <c r="DG105" s="243">
        <v>0</v>
      </c>
      <c r="DH105" s="267">
        <v>1</v>
      </c>
      <c r="DI105" s="243">
        <v>0</v>
      </c>
      <c r="DJ105" s="267">
        <v>1</v>
      </c>
      <c r="DK105" s="277">
        <v>0</v>
      </c>
      <c r="DL105" s="282">
        <v>6</v>
      </c>
      <c r="DM105" s="276"/>
      <c r="DN105" s="243"/>
      <c r="DO105" s="267"/>
      <c r="DP105" s="243"/>
      <c r="DQ105" s="267"/>
      <c r="DR105" s="243"/>
      <c r="DS105" s="267"/>
      <c r="DT105" s="277"/>
      <c r="DU105" s="282"/>
      <c r="DV105" s="276">
        <v>1</v>
      </c>
      <c r="DW105" s="243">
        <v>0</v>
      </c>
      <c r="DX105" s="267">
        <v>1</v>
      </c>
      <c r="DY105" s="243">
        <v>0</v>
      </c>
      <c r="DZ105" s="267">
        <v>1</v>
      </c>
      <c r="EA105" s="243">
        <v>0</v>
      </c>
      <c r="EB105" s="267">
        <v>1</v>
      </c>
      <c r="EC105" s="277">
        <v>0</v>
      </c>
      <c r="ED105" s="282">
        <v>3</v>
      </c>
      <c r="EE105" s="276">
        <v>1</v>
      </c>
      <c r="EF105" s="243">
        <v>0</v>
      </c>
      <c r="EG105" s="267">
        <v>1</v>
      </c>
      <c r="EH105" s="243">
        <v>0</v>
      </c>
      <c r="EI105" s="267">
        <v>0</v>
      </c>
      <c r="EJ105" s="243">
        <v>1</v>
      </c>
      <c r="EK105" s="267">
        <v>0</v>
      </c>
      <c r="EL105" s="277">
        <v>1</v>
      </c>
      <c r="EM105" s="282">
        <v>3</v>
      </c>
      <c r="EN105" s="276"/>
      <c r="EO105" s="243"/>
      <c r="EP105" s="267"/>
      <c r="EQ105" s="243"/>
      <c r="ER105" s="267"/>
      <c r="ES105" s="243"/>
      <c r="ET105" s="267"/>
      <c r="EU105" s="277"/>
      <c r="EV105" s="282"/>
      <c r="EW105" s="276"/>
      <c r="EX105" s="243"/>
      <c r="EY105" s="267"/>
      <c r="EZ105" s="243"/>
      <c r="FA105" s="267"/>
      <c r="FB105" s="243"/>
      <c r="FC105" s="267"/>
      <c r="FD105" s="277"/>
      <c r="FE105" s="282"/>
      <c r="FF105" s="276"/>
      <c r="FG105" s="243"/>
      <c r="FH105" s="267"/>
      <c r="FI105" s="243"/>
      <c r="FJ105" s="267"/>
      <c r="FK105" s="243"/>
      <c r="FL105" s="267"/>
      <c r="FM105" s="277"/>
      <c r="FN105" s="282"/>
      <c r="FO105" s="276"/>
      <c r="FP105" s="243"/>
      <c r="FQ105" s="267"/>
      <c r="FR105" s="243"/>
      <c r="FS105" s="267"/>
      <c r="FT105" s="243"/>
      <c r="FU105" s="267"/>
      <c r="FV105" s="277"/>
      <c r="FW105" s="282"/>
    </row>
    <row r="106" spans="1:179" ht="15.75">
      <c r="A106" s="245" t="s">
        <v>397</v>
      </c>
      <c r="B106" s="315">
        <f t="shared" si="56"/>
        <v>21</v>
      </c>
      <c r="C106" s="242">
        <f>+N106+O106</f>
        <v>29</v>
      </c>
      <c r="D106" s="312">
        <v>0</v>
      </c>
      <c r="E106" s="318" t="str">
        <f>+IF(D106&lt;=0,"QUALIFIED","INELIGIBLE")</f>
        <v>QUALIFIED</v>
      </c>
      <c r="F106" s="250">
        <f aca="true" t="shared" si="64" ref="F106:M106">+R106+AA106+AJ106+AS106+BB106+BK106+BT106+CC106+CL106+CU106+DD106+DM106+DV106+EE106+EN106+EW106+FF106+FO106</f>
        <v>4</v>
      </c>
      <c r="G106" s="250">
        <f t="shared" si="64"/>
        <v>4</v>
      </c>
      <c r="H106" s="250">
        <f t="shared" si="64"/>
        <v>2</v>
      </c>
      <c r="I106" s="250">
        <f t="shared" si="64"/>
        <v>3</v>
      </c>
      <c r="J106" s="250">
        <f t="shared" si="64"/>
        <v>3</v>
      </c>
      <c r="K106" s="250">
        <f t="shared" si="64"/>
        <v>5</v>
      </c>
      <c r="L106" s="250">
        <f t="shared" si="64"/>
        <v>3</v>
      </c>
      <c r="M106" s="259">
        <f t="shared" si="64"/>
        <v>5</v>
      </c>
      <c r="N106" s="253">
        <f>+F106+H106+J106+L106</f>
        <v>12</v>
      </c>
      <c r="O106" s="250">
        <f>+G106+I106+K106+M106</f>
        <v>17</v>
      </c>
      <c r="P106" s="262">
        <f>+Z106+AI106+AR106+BA106+BJ106+BS106+CB106+CK106+CT106+DC106+DL106+DU106+ED106+EM106+EV106+FE106+FN106+FW106</f>
        <v>4</v>
      </c>
      <c r="Q106" s="299">
        <f>+SUM(N106*2+P106)/(N106+O106)</f>
        <v>0.9655172413793104</v>
      </c>
      <c r="R106" s="267"/>
      <c r="S106" s="243"/>
      <c r="T106" s="267"/>
      <c r="U106" s="243"/>
      <c r="V106" s="267"/>
      <c r="W106" s="243"/>
      <c r="X106" s="267"/>
      <c r="Y106" s="277"/>
      <c r="Z106" s="282"/>
      <c r="AA106" s="276">
        <v>0</v>
      </c>
      <c r="AB106" s="243">
        <v>0</v>
      </c>
      <c r="AC106" s="267">
        <v>1</v>
      </c>
      <c r="AD106" s="243">
        <v>0</v>
      </c>
      <c r="AE106" s="267">
        <v>0</v>
      </c>
      <c r="AF106" s="243">
        <v>1</v>
      </c>
      <c r="AG106" s="267">
        <v>0</v>
      </c>
      <c r="AH106" s="277">
        <v>0</v>
      </c>
      <c r="AI106" s="282">
        <v>0</v>
      </c>
      <c r="AJ106" s="276">
        <v>0</v>
      </c>
      <c r="AK106" s="243">
        <v>1</v>
      </c>
      <c r="AL106" s="267">
        <v>0</v>
      </c>
      <c r="AM106" s="243">
        <v>0</v>
      </c>
      <c r="AN106" s="267">
        <v>0</v>
      </c>
      <c r="AO106" s="243">
        <v>0</v>
      </c>
      <c r="AP106" s="267">
        <v>0</v>
      </c>
      <c r="AQ106" s="277">
        <v>1</v>
      </c>
      <c r="AR106" s="282">
        <v>0</v>
      </c>
      <c r="AS106" s="276">
        <v>1</v>
      </c>
      <c r="AT106" s="243">
        <v>0</v>
      </c>
      <c r="AU106" s="267">
        <v>0</v>
      </c>
      <c r="AV106" s="243">
        <v>1</v>
      </c>
      <c r="AW106" s="267">
        <v>0</v>
      </c>
      <c r="AX106" s="243">
        <v>1</v>
      </c>
      <c r="AY106" s="267">
        <v>0</v>
      </c>
      <c r="AZ106" s="277">
        <v>1</v>
      </c>
      <c r="BA106" s="282">
        <v>0</v>
      </c>
      <c r="BB106" s="276">
        <v>1</v>
      </c>
      <c r="BC106" s="243">
        <v>0</v>
      </c>
      <c r="BD106" s="267">
        <v>0</v>
      </c>
      <c r="BE106" s="243">
        <v>0</v>
      </c>
      <c r="BF106" s="267">
        <v>0</v>
      </c>
      <c r="BG106" s="243">
        <v>1</v>
      </c>
      <c r="BH106" s="267">
        <v>0</v>
      </c>
      <c r="BI106" s="277">
        <v>0</v>
      </c>
      <c r="BJ106" s="282">
        <v>1</v>
      </c>
      <c r="BK106" s="276">
        <v>0</v>
      </c>
      <c r="BL106" s="243">
        <v>1</v>
      </c>
      <c r="BM106" s="267">
        <v>0</v>
      </c>
      <c r="BN106" s="243">
        <v>0</v>
      </c>
      <c r="BO106" s="267">
        <v>0</v>
      </c>
      <c r="BP106" s="243">
        <v>0</v>
      </c>
      <c r="BQ106" s="267">
        <v>1</v>
      </c>
      <c r="BR106" s="277">
        <v>0</v>
      </c>
      <c r="BS106" s="282">
        <v>0</v>
      </c>
      <c r="BT106" s="276"/>
      <c r="BU106" s="243"/>
      <c r="BV106" s="267"/>
      <c r="BW106" s="243"/>
      <c r="BX106" s="267"/>
      <c r="BY106" s="243"/>
      <c r="BZ106" s="267"/>
      <c r="CA106" s="277"/>
      <c r="CB106" s="282"/>
      <c r="CC106" s="276">
        <v>0</v>
      </c>
      <c r="CD106" s="243">
        <v>0</v>
      </c>
      <c r="CE106" s="267">
        <v>0</v>
      </c>
      <c r="CF106" s="243">
        <v>1</v>
      </c>
      <c r="CG106" s="267">
        <v>0</v>
      </c>
      <c r="CH106" s="243">
        <v>1</v>
      </c>
      <c r="CI106" s="267">
        <v>0</v>
      </c>
      <c r="CJ106" s="277">
        <v>1</v>
      </c>
      <c r="CK106" s="282">
        <v>1</v>
      </c>
      <c r="CL106" s="276">
        <v>0</v>
      </c>
      <c r="CM106" s="243">
        <v>1</v>
      </c>
      <c r="CN106" s="267">
        <v>0</v>
      </c>
      <c r="CO106" s="243">
        <v>0</v>
      </c>
      <c r="CP106" s="267">
        <v>1</v>
      </c>
      <c r="CQ106" s="243">
        <v>0</v>
      </c>
      <c r="CR106" s="267">
        <v>0</v>
      </c>
      <c r="CS106" s="277">
        <v>1</v>
      </c>
      <c r="CT106" s="282">
        <v>0</v>
      </c>
      <c r="CU106" s="276">
        <v>1</v>
      </c>
      <c r="CV106" s="243">
        <v>0</v>
      </c>
      <c r="CW106" s="267">
        <v>1</v>
      </c>
      <c r="CX106" s="243">
        <v>0</v>
      </c>
      <c r="CY106" s="267">
        <v>1</v>
      </c>
      <c r="CZ106" s="243">
        <v>0</v>
      </c>
      <c r="DA106" s="267">
        <v>0</v>
      </c>
      <c r="DB106" s="277">
        <v>1</v>
      </c>
      <c r="DC106" s="282">
        <v>2</v>
      </c>
      <c r="DD106" s="276">
        <v>0</v>
      </c>
      <c r="DE106" s="243">
        <v>1</v>
      </c>
      <c r="DF106" s="267">
        <v>0</v>
      </c>
      <c r="DG106" s="243">
        <v>0</v>
      </c>
      <c r="DH106" s="267">
        <v>0</v>
      </c>
      <c r="DI106" s="243">
        <v>1</v>
      </c>
      <c r="DJ106" s="267">
        <v>0</v>
      </c>
      <c r="DK106" s="277">
        <v>0</v>
      </c>
      <c r="DL106" s="282">
        <v>0</v>
      </c>
      <c r="DM106" s="276">
        <v>1</v>
      </c>
      <c r="DN106" s="243">
        <v>0</v>
      </c>
      <c r="DO106" s="267">
        <v>0</v>
      </c>
      <c r="DP106" s="243">
        <v>0</v>
      </c>
      <c r="DQ106" s="267">
        <v>1</v>
      </c>
      <c r="DR106" s="243">
        <v>0</v>
      </c>
      <c r="DS106" s="267">
        <v>1</v>
      </c>
      <c r="DT106" s="277">
        <v>0</v>
      </c>
      <c r="DU106" s="282">
        <v>0</v>
      </c>
      <c r="DV106" s="276"/>
      <c r="DW106" s="243"/>
      <c r="DX106" s="267"/>
      <c r="DY106" s="243"/>
      <c r="DZ106" s="267"/>
      <c r="EA106" s="243"/>
      <c r="EB106" s="267"/>
      <c r="EC106" s="277"/>
      <c r="ED106" s="282"/>
      <c r="EE106" s="276">
        <v>0</v>
      </c>
      <c r="EF106" s="243">
        <v>0</v>
      </c>
      <c r="EG106" s="267">
        <v>0</v>
      </c>
      <c r="EH106" s="243">
        <v>1</v>
      </c>
      <c r="EI106" s="267">
        <v>0</v>
      </c>
      <c r="EJ106" s="243">
        <v>0</v>
      </c>
      <c r="EK106" s="267">
        <v>1</v>
      </c>
      <c r="EL106" s="277">
        <v>0</v>
      </c>
      <c r="EM106" s="282">
        <v>0</v>
      </c>
      <c r="EN106" s="276"/>
      <c r="EO106" s="243"/>
      <c r="EP106" s="267"/>
      <c r="EQ106" s="243"/>
      <c r="ER106" s="267"/>
      <c r="ES106" s="243"/>
      <c r="ET106" s="267"/>
      <c r="EU106" s="277"/>
      <c r="EV106" s="282"/>
      <c r="EW106" s="276"/>
      <c r="EX106" s="243"/>
      <c r="EY106" s="267"/>
      <c r="EZ106" s="243"/>
      <c r="FA106" s="267"/>
      <c r="FB106" s="243"/>
      <c r="FC106" s="267"/>
      <c r="FD106" s="277"/>
      <c r="FE106" s="282"/>
      <c r="FF106" s="276"/>
      <c r="FG106" s="243"/>
      <c r="FH106" s="267"/>
      <c r="FI106" s="243"/>
      <c r="FJ106" s="267"/>
      <c r="FK106" s="243"/>
      <c r="FL106" s="267"/>
      <c r="FM106" s="277"/>
      <c r="FN106" s="282"/>
      <c r="FO106" s="276"/>
      <c r="FP106" s="243"/>
      <c r="FQ106" s="267"/>
      <c r="FR106" s="243"/>
      <c r="FS106" s="267"/>
      <c r="FT106" s="243"/>
      <c r="FU106" s="267"/>
      <c r="FV106" s="277"/>
      <c r="FW106" s="282"/>
    </row>
    <row r="107" spans="1:179" ht="15.75">
      <c r="A107" s="245" t="s">
        <v>242</v>
      </c>
      <c r="B107" s="315">
        <f t="shared" si="56"/>
        <v>21</v>
      </c>
      <c r="C107" s="242">
        <f t="shared" si="57"/>
        <v>34</v>
      </c>
      <c r="D107" s="312">
        <v>0</v>
      </c>
      <c r="E107" s="318" t="str">
        <f t="shared" si="58"/>
        <v>QUALIFIED</v>
      </c>
      <c r="F107" s="250">
        <f t="shared" si="60"/>
        <v>9</v>
      </c>
      <c r="G107" s="250">
        <f t="shared" si="59"/>
        <v>3</v>
      </c>
      <c r="H107" s="250">
        <f t="shared" si="59"/>
        <v>2</v>
      </c>
      <c r="I107" s="250">
        <f t="shared" si="59"/>
        <v>2</v>
      </c>
      <c r="J107" s="250">
        <f t="shared" si="59"/>
        <v>8</v>
      </c>
      <c r="K107" s="250">
        <f t="shared" si="59"/>
        <v>5</v>
      </c>
      <c r="L107" s="250">
        <f t="shared" si="59"/>
        <v>3</v>
      </c>
      <c r="M107" s="259">
        <f t="shared" si="59"/>
        <v>2</v>
      </c>
      <c r="N107" s="253">
        <f t="shared" si="61"/>
        <v>22</v>
      </c>
      <c r="O107" s="250">
        <f t="shared" si="61"/>
        <v>12</v>
      </c>
      <c r="P107" s="262">
        <f t="shared" si="62"/>
        <v>13</v>
      </c>
      <c r="Q107" s="299">
        <f t="shared" si="63"/>
        <v>1.6764705882352942</v>
      </c>
      <c r="R107" s="267">
        <v>1</v>
      </c>
      <c r="S107" s="243">
        <v>0</v>
      </c>
      <c r="T107" s="267">
        <v>1</v>
      </c>
      <c r="U107" s="243">
        <v>0</v>
      </c>
      <c r="V107" s="267">
        <v>0</v>
      </c>
      <c r="W107" s="243">
        <v>0</v>
      </c>
      <c r="X107" s="267">
        <v>0</v>
      </c>
      <c r="Y107" s="277">
        <v>1</v>
      </c>
      <c r="Z107" s="282">
        <v>1</v>
      </c>
      <c r="AA107" s="276">
        <v>1</v>
      </c>
      <c r="AB107" s="243">
        <v>0</v>
      </c>
      <c r="AC107" s="267">
        <v>0</v>
      </c>
      <c r="AD107" s="243">
        <v>0</v>
      </c>
      <c r="AE107" s="267">
        <v>1</v>
      </c>
      <c r="AF107" s="243">
        <v>0</v>
      </c>
      <c r="AG107" s="267">
        <v>0</v>
      </c>
      <c r="AH107" s="277">
        <v>0</v>
      </c>
      <c r="AI107" s="282">
        <v>0</v>
      </c>
      <c r="AJ107" s="276">
        <v>0</v>
      </c>
      <c r="AK107" s="243">
        <v>0</v>
      </c>
      <c r="AL107" s="267">
        <v>0</v>
      </c>
      <c r="AM107" s="243">
        <v>1</v>
      </c>
      <c r="AN107" s="267">
        <v>1</v>
      </c>
      <c r="AO107" s="243">
        <v>0</v>
      </c>
      <c r="AP107" s="267">
        <v>0</v>
      </c>
      <c r="AQ107" s="277">
        <v>0</v>
      </c>
      <c r="AR107" s="282">
        <v>0</v>
      </c>
      <c r="AS107" s="276">
        <v>1</v>
      </c>
      <c r="AT107" s="243">
        <v>0</v>
      </c>
      <c r="AU107" s="267">
        <v>0</v>
      </c>
      <c r="AV107" s="243">
        <v>0</v>
      </c>
      <c r="AW107" s="267">
        <v>1</v>
      </c>
      <c r="AX107" s="243">
        <v>0</v>
      </c>
      <c r="AY107" s="267">
        <v>1</v>
      </c>
      <c r="AZ107" s="277">
        <v>0</v>
      </c>
      <c r="BA107" s="282">
        <v>1</v>
      </c>
      <c r="BB107" s="276">
        <v>0</v>
      </c>
      <c r="BC107" s="243">
        <v>1</v>
      </c>
      <c r="BD107" s="267">
        <v>0</v>
      </c>
      <c r="BE107" s="243">
        <v>0</v>
      </c>
      <c r="BF107" s="267">
        <v>0</v>
      </c>
      <c r="BG107" s="243">
        <v>1</v>
      </c>
      <c r="BH107" s="267">
        <v>0</v>
      </c>
      <c r="BI107" s="277">
        <v>0</v>
      </c>
      <c r="BJ107" s="282">
        <v>0</v>
      </c>
      <c r="BK107" s="276">
        <v>1</v>
      </c>
      <c r="BL107" s="243">
        <v>0</v>
      </c>
      <c r="BM107" s="267">
        <v>0</v>
      </c>
      <c r="BN107" s="243">
        <v>0</v>
      </c>
      <c r="BO107" s="267">
        <v>1</v>
      </c>
      <c r="BP107" s="243">
        <v>0</v>
      </c>
      <c r="BQ107" s="267">
        <v>0</v>
      </c>
      <c r="BR107" s="277">
        <v>0</v>
      </c>
      <c r="BS107" s="282">
        <v>1</v>
      </c>
      <c r="BT107" s="276">
        <v>1</v>
      </c>
      <c r="BU107" s="243">
        <v>0</v>
      </c>
      <c r="BV107" s="267">
        <v>0</v>
      </c>
      <c r="BW107" s="243">
        <v>0</v>
      </c>
      <c r="BX107" s="267">
        <v>0</v>
      </c>
      <c r="BY107" s="243">
        <v>1</v>
      </c>
      <c r="BZ107" s="267">
        <v>0</v>
      </c>
      <c r="CA107" s="277">
        <v>1</v>
      </c>
      <c r="CB107" s="282">
        <v>1</v>
      </c>
      <c r="CC107" s="276">
        <v>0</v>
      </c>
      <c r="CD107" s="243">
        <v>1</v>
      </c>
      <c r="CE107" s="267">
        <v>0</v>
      </c>
      <c r="CF107" s="243">
        <v>0</v>
      </c>
      <c r="CG107" s="267">
        <v>0</v>
      </c>
      <c r="CH107" s="243">
        <v>1</v>
      </c>
      <c r="CI107" s="267">
        <v>0</v>
      </c>
      <c r="CJ107" s="277">
        <v>0</v>
      </c>
      <c r="CK107" s="282">
        <v>3</v>
      </c>
      <c r="CL107" s="276">
        <v>1</v>
      </c>
      <c r="CM107" s="243">
        <v>0</v>
      </c>
      <c r="CN107" s="267">
        <v>1</v>
      </c>
      <c r="CO107" s="243">
        <v>0</v>
      </c>
      <c r="CP107" s="267">
        <v>1</v>
      </c>
      <c r="CQ107" s="243">
        <v>0</v>
      </c>
      <c r="CR107" s="267">
        <v>0</v>
      </c>
      <c r="CS107" s="277">
        <v>0</v>
      </c>
      <c r="CT107" s="282">
        <v>1</v>
      </c>
      <c r="CU107" s="276">
        <v>0</v>
      </c>
      <c r="CV107" s="243">
        <v>0</v>
      </c>
      <c r="CW107" s="267">
        <v>0</v>
      </c>
      <c r="CX107" s="243">
        <v>1</v>
      </c>
      <c r="CY107" s="267">
        <v>0</v>
      </c>
      <c r="CZ107" s="243">
        <v>1</v>
      </c>
      <c r="DA107" s="267">
        <v>1</v>
      </c>
      <c r="DB107" s="277">
        <v>0</v>
      </c>
      <c r="DC107" s="282">
        <v>1</v>
      </c>
      <c r="DD107" s="276">
        <v>1</v>
      </c>
      <c r="DE107" s="243">
        <v>0</v>
      </c>
      <c r="DF107" s="267">
        <v>0</v>
      </c>
      <c r="DG107" s="243">
        <v>0</v>
      </c>
      <c r="DH107" s="267">
        <v>1</v>
      </c>
      <c r="DI107" s="243">
        <v>0</v>
      </c>
      <c r="DJ107" s="267">
        <v>0</v>
      </c>
      <c r="DK107" s="277">
        <v>0</v>
      </c>
      <c r="DL107" s="282">
        <v>2</v>
      </c>
      <c r="DM107" s="276">
        <v>1</v>
      </c>
      <c r="DN107" s="243">
        <v>0</v>
      </c>
      <c r="DO107" s="267">
        <v>0</v>
      </c>
      <c r="DP107" s="243">
        <v>0</v>
      </c>
      <c r="DQ107" s="267">
        <v>1</v>
      </c>
      <c r="DR107" s="243">
        <v>0</v>
      </c>
      <c r="DS107" s="267">
        <v>0</v>
      </c>
      <c r="DT107" s="277">
        <v>0</v>
      </c>
      <c r="DU107" s="282">
        <v>2</v>
      </c>
      <c r="DV107" s="276">
        <v>0</v>
      </c>
      <c r="DW107" s="243">
        <v>1</v>
      </c>
      <c r="DX107" s="267">
        <v>0</v>
      </c>
      <c r="DY107" s="243">
        <v>0</v>
      </c>
      <c r="DZ107" s="267">
        <v>1</v>
      </c>
      <c r="EA107" s="243">
        <v>0</v>
      </c>
      <c r="EB107" s="267">
        <v>1</v>
      </c>
      <c r="EC107" s="277">
        <v>0</v>
      </c>
      <c r="ED107" s="282">
        <v>0</v>
      </c>
      <c r="EE107" s="276">
        <v>1</v>
      </c>
      <c r="EF107" s="243">
        <v>0</v>
      </c>
      <c r="EG107" s="267">
        <v>0</v>
      </c>
      <c r="EH107" s="243">
        <v>0</v>
      </c>
      <c r="EI107" s="267">
        <v>0</v>
      </c>
      <c r="EJ107" s="243">
        <v>1</v>
      </c>
      <c r="EK107" s="267">
        <v>0</v>
      </c>
      <c r="EL107" s="277">
        <v>0</v>
      </c>
      <c r="EM107" s="282">
        <v>0</v>
      </c>
      <c r="EN107" s="276"/>
      <c r="EO107" s="243"/>
      <c r="EP107" s="267"/>
      <c r="EQ107" s="243"/>
      <c r="ER107" s="267"/>
      <c r="ES107" s="243"/>
      <c r="ET107" s="267"/>
      <c r="EU107" s="277"/>
      <c r="EV107" s="282"/>
      <c r="EW107" s="276"/>
      <c r="EX107" s="243"/>
      <c r="EY107" s="267"/>
      <c r="EZ107" s="243"/>
      <c r="FA107" s="267"/>
      <c r="FB107" s="243"/>
      <c r="FC107" s="267"/>
      <c r="FD107" s="277"/>
      <c r="FE107" s="282"/>
      <c r="FF107" s="276"/>
      <c r="FG107" s="243"/>
      <c r="FH107" s="267"/>
      <c r="FI107" s="243"/>
      <c r="FJ107" s="267"/>
      <c r="FK107" s="243"/>
      <c r="FL107" s="267"/>
      <c r="FM107" s="277"/>
      <c r="FN107" s="282"/>
      <c r="FO107" s="276"/>
      <c r="FP107" s="243"/>
      <c r="FQ107" s="267"/>
      <c r="FR107" s="243"/>
      <c r="FS107" s="267"/>
      <c r="FT107" s="243"/>
      <c r="FU107" s="267"/>
      <c r="FV107" s="277"/>
      <c r="FW107" s="282"/>
    </row>
    <row r="108" spans="1:179" ht="15.75">
      <c r="A108" s="245" t="s">
        <v>398</v>
      </c>
      <c r="B108" s="315">
        <v>14</v>
      </c>
      <c r="C108" s="242">
        <f t="shared" si="57"/>
        <v>20</v>
      </c>
      <c r="D108" s="312">
        <v>0</v>
      </c>
      <c r="E108" s="318" t="str">
        <f t="shared" si="58"/>
        <v>QUALIFIED</v>
      </c>
      <c r="F108" s="250">
        <f t="shared" si="60"/>
        <v>1</v>
      </c>
      <c r="G108" s="250">
        <f t="shared" si="59"/>
        <v>3</v>
      </c>
      <c r="H108" s="250">
        <f t="shared" si="59"/>
        <v>1</v>
      </c>
      <c r="I108" s="250">
        <f t="shared" si="59"/>
        <v>5</v>
      </c>
      <c r="J108" s="250">
        <f t="shared" si="59"/>
        <v>2</v>
      </c>
      <c r="K108" s="250">
        <f t="shared" si="59"/>
        <v>2</v>
      </c>
      <c r="L108" s="250">
        <f t="shared" si="59"/>
        <v>3</v>
      </c>
      <c r="M108" s="259">
        <f t="shared" si="59"/>
        <v>3</v>
      </c>
      <c r="N108" s="253">
        <f t="shared" si="61"/>
        <v>7</v>
      </c>
      <c r="O108" s="250">
        <f t="shared" si="61"/>
        <v>13</v>
      </c>
      <c r="P108" s="262">
        <f t="shared" si="62"/>
        <v>2</v>
      </c>
      <c r="Q108" s="299">
        <f t="shared" si="63"/>
        <v>0.8</v>
      </c>
      <c r="R108" s="267"/>
      <c r="S108" s="243"/>
      <c r="T108" s="267"/>
      <c r="U108" s="243"/>
      <c r="V108" s="267"/>
      <c r="W108" s="243"/>
      <c r="X108" s="267"/>
      <c r="Y108" s="277"/>
      <c r="Z108" s="282"/>
      <c r="AA108" s="276">
        <v>0</v>
      </c>
      <c r="AB108" s="243">
        <v>1</v>
      </c>
      <c r="AC108" s="267">
        <v>0</v>
      </c>
      <c r="AD108" s="243">
        <v>0</v>
      </c>
      <c r="AE108" s="267">
        <v>0</v>
      </c>
      <c r="AF108" s="243">
        <v>0</v>
      </c>
      <c r="AG108" s="267">
        <v>0</v>
      </c>
      <c r="AH108" s="277">
        <v>1</v>
      </c>
      <c r="AI108" s="282">
        <v>0</v>
      </c>
      <c r="AJ108" s="276">
        <v>0</v>
      </c>
      <c r="AK108" s="243">
        <v>0</v>
      </c>
      <c r="AL108" s="267">
        <v>0</v>
      </c>
      <c r="AM108" s="243">
        <v>1</v>
      </c>
      <c r="AN108" s="267">
        <v>0</v>
      </c>
      <c r="AO108" s="243">
        <v>0</v>
      </c>
      <c r="AP108" s="267">
        <v>0</v>
      </c>
      <c r="AQ108" s="277">
        <v>1</v>
      </c>
      <c r="AR108" s="282">
        <v>0</v>
      </c>
      <c r="AS108" s="276">
        <v>0</v>
      </c>
      <c r="AT108" s="243">
        <v>0</v>
      </c>
      <c r="AU108" s="267">
        <v>0</v>
      </c>
      <c r="AV108" s="243">
        <v>1</v>
      </c>
      <c r="AW108" s="267">
        <v>0</v>
      </c>
      <c r="AX108" s="243">
        <v>1</v>
      </c>
      <c r="AY108" s="267">
        <v>0</v>
      </c>
      <c r="AZ108" s="277">
        <v>0</v>
      </c>
      <c r="BA108" s="282">
        <v>0</v>
      </c>
      <c r="BB108" s="276">
        <v>0</v>
      </c>
      <c r="BC108" s="243">
        <v>0</v>
      </c>
      <c r="BD108" s="267">
        <v>0</v>
      </c>
      <c r="BE108" s="243">
        <v>1</v>
      </c>
      <c r="BF108" s="267">
        <v>0</v>
      </c>
      <c r="BG108" s="243">
        <v>0</v>
      </c>
      <c r="BH108" s="267">
        <v>0</v>
      </c>
      <c r="BI108" s="277">
        <v>1</v>
      </c>
      <c r="BJ108" s="282">
        <v>0</v>
      </c>
      <c r="BK108" s="276">
        <v>0</v>
      </c>
      <c r="BL108" s="243">
        <v>0</v>
      </c>
      <c r="BM108" s="267">
        <v>0</v>
      </c>
      <c r="BN108" s="243">
        <v>1</v>
      </c>
      <c r="BO108" s="267">
        <v>1</v>
      </c>
      <c r="BP108" s="243">
        <v>0</v>
      </c>
      <c r="BQ108" s="267">
        <v>0</v>
      </c>
      <c r="BR108" s="277">
        <v>0</v>
      </c>
      <c r="BS108" s="282">
        <v>0</v>
      </c>
      <c r="BT108" s="276"/>
      <c r="BU108" s="243"/>
      <c r="BV108" s="267"/>
      <c r="BW108" s="243"/>
      <c r="BX108" s="267"/>
      <c r="BY108" s="243"/>
      <c r="BZ108" s="267"/>
      <c r="CA108" s="277"/>
      <c r="CB108" s="282"/>
      <c r="CC108" s="276"/>
      <c r="CD108" s="243"/>
      <c r="CE108" s="267"/>
      <c r="CF108" s="243"/>
      <c r="CG108" s="267"/>
      <c r="CH108" s="243"/>
      <c r="CI108" s="267"/>
      <c r="CJ108" s="277"/>
      <c r="CK108" s="282"/>
      <c r="CL108" s="276">
        <v>1</v>
      </c>
      <c r="CM108" s="243">
        <v>0</v>
      </c>
      <c r="CN108" s="267">
        <v>0</v>
      </c>
      <c r="CO108" s="243">
        <v>0</v>
      </c>
      <c r="CP108" s="267">
        <v>0</v>
      </c>
      <c r="CQ108" s="243">
        <v>0</v>
      </c>
      <c r="CR108" s="267">
        <v>1</v>
      </c>
      <c r="CS108" s="277">
        <v>0</v>
      </c>
      <c r="CT108" s="282">
        <v>0</v>
      </c>
      <c r="CU108" s="276">
        <v>0</v>
      </c>
      <c r="CV108" s="243">
        <v>1</v>
      </c>
      <c r="CW108" s="267">
        <v>0</v>
      </c>
      <c r="CX108" s="243">
        <v>0</v>
      </c>
      <c r="CY108" s="267">
        <v>0</v>
      </c>
      <c r="CZ108" s="243">
        <v>1</v>
      </c>
      <c r="DA108" s="267">
        <v>0</v>
      </c>
      <c r="DB108" s="277">
        <v>0</v>
      </c>
      <c r="DC108" s="282">
        <v>0</v>
      </c>
      <c r="DD108" s="276">
        <v>0</v>
      </c>
      <c r="DE108" s="243">
        <v>0</v>
      </c>
      <c r="DF108" s="267">
        <v>0</v>
      </c>
      <c r="DG108" s="243">
        <v>1</v>
      </c>
      <c r="DH108" s="267">
        <v>0</v>
      </c>
      <c r="DI108" s="243">
        <v>0</v>
      </c>
      <c r="DJ108" s="267">
        <v>1</v>
      </c>
      <c r="DK108" s="277">
        <v>0</v>
      </c>
      <c r="DL108" s="282">
        <v>1</v>
      </c>
      <c r="DM108" s="276">
        <v>0</v>
      </c>
      <c r="DN108" s="243">
        <v>0</v>
      </c>
      <c r="DO108" s="267">
        <v>1</v>
      </c>
      <c r="DP108" s="243">
        <v>0</v>
      </c>
      <c r="DQ108" s="267">
        <v>1</v>
      </c>
      <c r="DR108" s="243">
        <v>0</v>
      </c>
      <c r="DS108" s="267">
        <v>1</v>
      </c>
      <c r="DT108" s="277">
        <v>0</v>
      </c>
      <c r="DU108" s="282">
        <v>1</v>
      </c>
      <c r="DV108" s="276"/>
      <c r="DW108" s="243"/>
      <c r="DX108" s="267"/>
      <c r="DY108" s="243"/>
      <c r="DZ108" s="267"/>
      <c r="EA108" s="243"/>
      <c r="EB108" s="267"/>
      <c r="EC108" s="277"/>
      <c r="ED108" s="282"/>
      <c r="EE108" s="276">
        <v>0</v>
      </c>
      <c r="EF108" s="243">
        <v>1</v>
      </c>
      <c r="EG108" s="267">
        <v>0</v>
      </c>
      <c r="EH108" s="243">
        <v>0</v>
      </c>
      <c r="EI108" s="267">
        <v>0</v>
      </c>
      <c r="EJ108" s="243">
        <v>0</v>
      </c>
      <c r="EK108" s="267">
        <v>0</v>
      </c>
      <c r="EL108" s="277">
        <v>0</v>
      </c>
      <c r="EM108" s="282">
        <v>0</v>
      </c>
      <c r="EN108" s="276"/>
      <c r="EO108" s="243"/>
      <c r="EP108" s="267"/>
      <c r="EQ108" s="243"/>
      <c r="ER108" s="267"/>
      <c r="ES108" s="243"/>
      <c r="ET108" s="267"/>
      <c r="EU108" s="277"/>
      <c r="EV108" s="282"/>
      <c r="EW108" s="276"/>
      <c r="EX108" s="243"/>
      <c r="EY108" s="267"/>
      <c r="EZ108" s="243"/>
      <c r="FA108" s="267"/>
      <c r="FB108" s="243"/>
      <c r="FC108" s="267"/>
      <c r="FD108" s="277"/>
      <c r="FE108" s="282"/>
      <c r="FF108" s="276"/>
      <c r="FG108" s="243"/>
      <c r="FH108" s="267"/>
      <c r="FI108" s="243"/>
      <c r="FJ108" s="267"/>
      <c r="FK108" s="243"/>
      <c r="FL108" s="267"/>
      <c r="FM108" s="277"/>
      <c r="FN108" s="282"/>
      <c r="FO108" s="276"/>
      <c r="FP108" s="243"/>
      <c r="FQ108" s="267"/>
      <c r="FR108" s="243"/>
      <c r="FS108" s="267"/>
      <c r="FT108" s="243"/>
      <c r="FU108" s="267"/>
      <c r="FV108" s="277"/>
      <c r="FW108" s="282"/>
    </row>
    <row r="109" spans="1:179" ht="15.75">
      <c r="A109" s="245" t="s">
        <v>244</v>
      </c>
      <c r="B109" s="315">
        <f t="shared" si="56"/>
        <v>21</v>
      </c>
      <c r="C109" s="242">
        <f>+N109+O109</f>
        <v>38</v>
      </c>
      <c r="D109" s="312">
        <v>0</v>
      </c>
      <c r="E109" s="318" t="str">
        <f t="shared" si="58"/>
        <v>QUALIFIED</v>
      </c>
      <c r="F109" s="250">
        <f aca="true" t="shared" si="65" ref="F109:M109">+R109+AA109+AJ109+AS109+BB109+BK109+BT109+CC109+CL109+CU109+DD109+DM109+DV109+EE109+EN109+EW109+FF109+FO109</f>
        <v>7</v>
      </c>
      <c r="G109" s="250">
        <f t="shared" si="65"/>
        <v>3</v>
      </c>
      <c r="H109" s="250">
        <f t="shared" si="65"/>
        <v>7</v>
      </c>
      <c r="I109" s="250">
        <f t="shared" si="65"/>
        <v>4</v>
      </c>
      <c r="J109" s="250">
        <f t="shared" si="65"/>
        <v>3</v>
      </c>
      <c r="K109" s="250">
        <f t="shared" si="65"/>
        <v>3</v>
      </c>
      <c r="L109" s="250">
        <f t="shared" si="65"/>
        <v>4</v>
      </c>
      <c r="M109" s="259">
        <f t="shared" si="65"/>
        <v>7</v>
      </c>
      <c r="N109" s="253">
        <f>+F109+H109+J109+L109</f>
        <v>21</v>
      </c>
      <c r="O109" s="250">
        <f>+G109+I109+K109+M109</f>
        <v>17</v>
      </c>
      <c r="P109" s="262">
        <f>+Z109+AI109+AR109+BA109+BJ109+BS109+CB109+CK109+CT109+DC109+DL109+DU109+ED109+EM109+EV109+FE109+FN109+FW109</f>
        <v>29</v>
      </c>
      <c r="Q109" s="299">
        <f>+SUM(N109*2+P109)/(N109+O109)</f>
        <v>1.868421052631579</v>
      </c>
      <c r="R109" s="267">
        <v>1</v>
      </c>
      <c r="S109" s="243">
        <v>0</v>
      </c>
      <c r="T109" s="267">
        <v>1</v>
      </c>
      <c r="U109" s="243">
        <v>0</v>
      </c>
      <c r="V109" s="267">
        <v>0</v>
      </c>
      <c r="W109" s="243">
        <v>1</v>
      </c>
      <c r="X109" s="267">
        <v>0</v>
      </c>
      <c r="Y109" s="277">
        <v>1</v>
      </c>
      <c r="Z109" s="282">
        <v>1</v>
      </c>
      <c r="AA109" s="276">
        <v>0</v>
      </c>
      <c r="AB109" s="243">
        <v>0</v>
      </c>
      <c r="AC109" s="267">
        <v>1</v>
      </c>
      <c r="AD109" s="243">
        <v>0</v>
      </c>
      <c r="AE109" s="267">
        <v>0</v>
      </c>
      <c r="AF109" s="243">
        <v>1</v>
      </c>
      <c r="AG109" s="267">
        <v>0</v>
      </c>
      <c r="AH109" s="277">
        <v>0</v>
      </c>
      <c r="AI109" s="282">
        <v>1</v>
      </c>
      <c r="AJ109" s="276">
        <v>1</v>
      </c>
      <c r="AK109" s="243">
        <v>0</v>
      </c>
      <c r="AL109" s="267">
        <v>0</v>
      </c>
      <c r="AM109" s="243">
        <v>0</v>
      </c>
      <c r="AN109" s="267">
        <v>0</v>
      </c>
      <c r="AO109" s="243">
        <v>0</v>
      </c>
      <c r="AP109" s="267">
        <v>1</v>
      </c>
      <c r="AQ109" s="277">
        <v>0</v>
      </c>
      <c r="AR109" s="282">
        <v>1</v>
      </c>
      <c r="AS109" s="276">
        <v>0</v>
      </c>
      <c r="AT109" s="243">
        <v>1</v>
      </c>
      <c r="AU109" s="267">
        <v>1</v>
      </c>
      <c r="AV109" s="243">
        <v>0</v>
      </c>
      <c r="AW109" s="267">
        <v>1</v>
      </c>
      <c r="AX109" s="243">
        <v>0</v>
      </c>
      <c r="AY109" s="267">
        <v>0</v>
      </c>
      <c r="AZ109" s="277">
        <v>1</v>
      </c>
      <c r="BA109" s="282">
        <v>1</v>
      </c>
      <c r="BB109" s="276">
        <v>0</v>
      </c>
      <c r="BC109" s="243">
        <v>1</v>
      </c>
      <c r="BD109" s="267">
        <v>1</v>
      </c>
      <c r="BE109" s="243">
        <v>0</v>
      </c>
      <c r="BF109" s="267">
        <v>1</v>
      </c>
      <c r="BG109" s="243">
        <v>0</v>
      </c>
      <c r="BH109" s="267">
        <v>0</v>
      </c>
      <c r="BI109" s="277">
        <v>0</v>
      </c>
      <c r="BJ109" s="282">
        <v>0</v>
      </c>
      <c r="BK109" s="276">
        <v>0</v>
      </c>
      <c r="BL109" s="243">
        <v>0</v>
      </c>
      <c r="BM109" s="267">
        <v>0</v>
      </c>
      <c r="BN109" s="243">
        <v>1</v>
      </c>
      <c r="BO109" s="267">
        <v>0</v>
      </c>
      <c r="BP109" s="243">
        <v>0</v>
      </c>
      <c r="BQ109" s="267">
        <v>1</v>
      </c>
      <c r="BR109" s="277">
        <v>0</v>
      </c>
      <c r="BS109" s="282">
        <v>1</v>
      </c>
      <c r="BT109" s="276">
        <v>0</v>
      </c>
      <c r="BU109" s="243">
        <v>0</v>
      </c>
      <c r="BV109" s="267">
        <v>1</v>
      </c>
      <c r="BW109" s="243">
        <v>0</v>
      </c>
      <c r="BX109" s="267">
        <v>0</v>
      </c>
      <c r="BY109" s="243">
        <v>0</v>
      </c>
      <c r="BZ109" s="267">
        <v>0</v>
      </c>
      <c r="CA109" s="277">
        <v>1</v>
      </c>
      <c r="CB109" s="282">
        <v>7</v>
      </c>
      <c r="CC109" s="276">
        <v>0</v>
      </c>
      <c r="CD109" s="243">
        <v>1</v>
      </c>
      <c r="CE109" s="267">
        <v>0</v>
      </c>
      <c r="CF109" s="243">
        <v>0</v>
      </c>
      <c r="CG109" s="267">
        <v>0</v>
      </c>
      <c r="CH109" s="243">
        <v>0</v>
      </c>
      <c r="CI109" s="267">
        <v>0</v>
      </c>
      <c r="CJ109" s="277">
        <v>1</v>
      </c>
      <c r="CK109" s="282">
        <v>0</v>
      </c>
      <c r="CL109" s="276">
        <v>1</v>
      </c>
      <c r="CM109" s="243">
        <v>0</v>
      </c>
      <c r="CN109" s="267">
        <v>0</v>
      </c>
      <c r="CO109" s="243">
        <v>1</v>
      </c>
      <c r="CP109" s="267">
        <v>0</v>
      </c>
      <c r="CQ109" s="243">
        <v>0</v>
      </c>
      <c r="CR109" s="267">
        <v>1</v>
      </c>
      <c r="CS109" s="277">
        <v>0</v>
      </c>
      <c r="CT109" s="282">
        <v>5</v>
      </c>
      <c r="CU109" s="276">
        <v>1</v>
      </c>
      <c r="CV109" s="243">
        <v>0</v>
      </c>
      <c r="CW109" s="267">
        <v>0</v>
      </c>
      <c r="CX109" s="243">
        <v>1</v>
      </c>
      <c r="CY109" s="267">
        <v>1</v>
      </c>
      <c r="CZ109" s="243">
        <v>0</v>
      </c>
      <c r="DA109" s="267">
        <v>0</v>
      </c>
      <c r="DB109" s="277">
        <v>1</v>
      </c>
      <c r="DC109" s="282">
        <v>2</v>
      </c>
      <c r="DD109" s="276">
        <v>0</v>
      </c>
      <c r="DE109" s="243">
        <v>0</v>
      </c>
      <c r="DF109" s="267">
        <v>1</v>
      </c>
      <c r="DG109" s="243">
        <v>0</v>
      </c>
      <c r="DH109" s="267">
        <v>0</v>
      </c>
      <c r="DI109" s="243">
        <v>1</v>
      </c>
      <c r="DJ109" s="267">
        <v>0</v>
      </c>
      <c r="DK109" s="277">
        <v>1</v>
      </c>
      <c r="DL109" s="282">
        <v>3</v>
      </c>
      <c r="DM109" s="276">
        <v>1</v>
      </c>
      <c r="DN109" s="243">
        <v>0</v>
      </c>
      <c r="DO109" s="267">
        <v>1</v>
      </c>
      <c r="DP109" s="243">
        <v>0</v>
      </c>
      <c r="DQ109" s="267">
        <v>0</v>
      </c>
      <c r="DR109" s="243">
        <v>0</v>
      </c>
      <c r="DS109" s="267">
        <v>0</v>
      </c>
      <c r="DT109" s="277">
        <v>0</v>
      </c>
      <c r="DU109" s="282">
        <v>1</v>
      </c>
      <c r="DV109" s="276">
        <v>1</v>
      </c>
      <c r="DW109" s="243">
        <v>0</v>
      </c>
      <c r="DX109" s="267">
        <v>0</v>
      </c>
      <c r="DY109" s="243">
        <v>1</v>
      </c>
      <c r="DZ109" s="267">
        <v>0</v>
      </c>
      <c r="EA109" s="243">
        <v>0</v>
      </c>
      <c r="EB109" s="267">
        <v>1</v>
      </c>
      <c r="EC109" s="277">
        <v>0</v>
      </c>
      <c r="ED109" s="282">
        <v>4</v>
      </c>
      <c r="EE109" s="276">
        <v>1</v>
      </c>
      <c r="EF109" s="243">
        <v>0</v>
      </c>
      <c r="EG109" s="267">
        <v>0</v>
      </c>
      <c r="EH109" s="243">
        <v>0</v>
      </c>
      <c r="EI109" s="267">
        <v>0</v>
      </c>
      <c r="EJ109" s="243">
        <v>0</v>
      </c>
      <c r="EK109" s="267">
        <v>0</v>
      </c>
      <c r="EL109" s="277">
        <v>1</v>
      </c>
      <c r="EM109" s="282">
        <v>2</v>
      </c>
      <c r="EN109" s="276"/>
      <c r="EO109" s="243"/>
      <c r="EP109" s="267"/>
      <c r="EQ109" s="243"/>
      <c r="ER109" s="267"/>
      <c r="ES109" s="243"/>
      <c r="ET109" s="267"/>
      <c r="EU109" s="277"/>
      <c r="EV109" s="282"/>
      <c r="EW109" s="276"/>
      <c r="EX109" s="243"/>
      <c r="EY109" s="267"/>
      <c r="EZ109" s="243"/>
      <c r="FA109" s="267"/>
      <c r="FB109" s="243"/>
      <c r="FC109" s="267"/>
      <c r="FD109" s="277"/>
      <c r="FE109" s="282"/>
      <c r="FF109" s="276"/>
      <c r="FG109" s="243"/>
      <c r="FH109" s="267"/>
      <c r="FI109" s="243"/>
      <c r="FJ109" s="267"/>
      <c r="FK109" s="243"/>
      <c r="FL109" s="267"/>
      <c r="FM109" s="277"/>
      <c r="FN109" s="282"/>
      <c r="FO109" s="276"/>
      <c r="FP109" s="243"/>
      <c r="FQ109" s="267"/>
      <c r="FR109" s="243"/>
      <c r="FS109" s="267"/>
      <c r="FT109" s="243"/>
      <c r="FU109" s="267"/>
      <c r="FV109" s="277"/>
      <c r="FW109" s="282"/>
    </row>
    <row r="110" spans="1:179" ht="15.75">
      <c r="A110" s="245"/>
      <c r="B110" s="315"/>
      <c r="C110" s="242">
        <f t="shared" si="57"/>
        <v>0</v>
      </c>
      <c r="D110" s="312"/>
      <c r="E110" s="318"/>
      <c r="F110" s="250">
        <f t="shared" si="60"/>
        <v>0</v>
      </c>
      <c r="G110" s="250">
        <f t="shared" si="59"/>
        <v>0</v>
      </c>
      <c r="H110" s="250">
        <f t="shared" si="59"/>
        <v>0</v>
      </c>
      <c r="I110" s="250">
        <f t="shared" si="59"/>
        <v>0</v>
      </c>
      <c r="J110" s="250">
        <f t="shared" si="59"/>
        <v>0</v>
      </c>
      <c r="K110" s="250">
        <f t="shared" si="59"/>
        <v>0</v>
      </c>
      <c r="L110" s="250">
        <f t="shared" si="59"/>
        <v>0</v>
      </c>
      <c r="M110" s="259">
        <f t="shared" si="59"/>
        <v>0</v>
      </c>
      <c r="N110" s="253">
        <f t="shared" si="61"/>
        <v>0</v>
      </c>
      <c r="O110" s="250">
        <f t="shared" si="61"/>
        <v>0</v>
      </c>
      <c r="P110" s="262">
        <f t="shared" si="62"/>
        <v>0</v>
      </c>
      <c r="Q110" s="299" t="e">
        <f t="shared" si="63"/>
        <v>#DIV/0!</v>
      </c>
      <c r="R110" s="267"/>
      <c r="S110" s="243"/>
      <c r="T110" s="267"/>
      <c r="U110" s="243"/>
      <c r="V110" s="267"/>
      <c r="W110" s="243"/>
      <c r="X110" s="267"/>
      <c r="Y110" s="277"/>
      <c r="Z110" s="282"/>
      <c r="AA110" s="276"/>
      <c r="AB110" s="243"/>
      <c r="AC110" s="267"/>
      <c r="AD110" s="243"/>
      <c r="AE110" s="267"/>
      <c r="AF110" s="243"/>
      <c r="AG110" s="267"/>
      <c r="AH110" s="277"/>
      <c r="AI110" s="282"/>
      <c r="AJ110" s="276"/>
      <c r="AK110" s="243"/>
      <c r="AL110" s="267"/>
      <c r="AM110" s="243"/>
      <c r="AN110" s="267"/>
      <c r="AO110" s="243"/>
      <c r="AP110" s="267"/>
      <c r="AQ110" s="277"/>
      <c r="AR110" s="282"/>
      <c r="AS110" s="276"/>
      <c r="AT110" s="243"/>
      <c r="AU110" s="267"/>
      <c r="AV110" s="243"/>
      <c r="AW110" s="267"/>
      <c r="AX110" s="243"/>
      <c r="AY110" s="267"/>
      <c r="AZ110" s="277"/>
      <c r="BA110" s="282"/>
      <c r="BB110" s="276"/>
      <c r="BC110" s="243"/>
      <c r="BD110" s="267"/>
      <c r="BE110" s="243"/>
      <c r="BF110" s="267"/>
      <c r="BG110" s="243"/>
      <c r="BH110" s="267"/>
      <c r="BI110" s="277"/>
      <c r="BJ110" s="282"/>
      <c r="BK110" s="276"/>
      <c r="BL110" s="243"/>
      <c r="BM110" s="267"/>
      <c r="BN110" s="243"/>
      <c r="BO110" s="267"/>
      <c r="BP110" s="243"/>
      <c r="BQ110" s="267"/>
      <c r="BR110" s="277"/>
      <c r="BS110" s="282"/>
      <c r="BT110" s="276"/>
      <c r="BU110" s="243"/>
      <c r="BV110" s="267"/>
      <c r="BW110" s="243"/>
      <c r="BX110" s="267"/>
      <c r="BY110" s="243"/>
      <c r="BZ110" s="267"/>
      <c r="CA110" s="277"/>
      <c r="CB110" s="282"/>
      <c r="CC110" s="276"/>
      <c r="CD110" s="243"/>
      <c r="CE110" s="267"/>
      <c r="CF110" s="243"/>
      <c r="CG110" s="267"/>
      <c r="CH110" s="243"/>
      <c r="CI110" s="267"/>
      <c r="CJ110" s="277"/>
      <c r="CK110" s="282"/>
      <c r="CL110" s="276"/>
      <c r="CM110" s="243"/>
      <c r="CN110" s="267"/>
      <c r="CO110" s="243"/>
      <c r="CP110" s="267"/>
      <c r="CQ110" s="243"/>
      <c r="CR110" s="267"/>
      <c r="CS110" s="277"/>
      <c r="CT110" s="282"/>
      <c r="CU110" s="276"/>
      <c r="CV110" s="243"/>
      <c r="CW110" s="267"/>
      <c r="CX110" s="243"/>
      <c r="CY110" s="267"/>
      <c r="CZ110" s="243"/>
      <c r="DA110" s="267"/>
      <c r="DB110" s="277"/>
      <c r="DC110" s="282"/>
      <c r="DD110" s="276"/>
      <c r="DE110" s="243"/>
      <c r="DF110" s="267"/>
      <c r="DG110" s="243"/>
      <c r="DH110" s="267"/>
      <c r="DI110" s="243"/>
      <c r="DJ110" s="267"/>
      <c r="DK110" s="277"/>
      <c r="DL110" s="282"/>
      <c r="DM110" s="276"/>
      <c r="DN110" s="243"/>
      <c r="DO110" s="267"/>
      <c r="DP110" s="243"/>
      <c r="DQ110" s="267"/>
      <c r="DR110" s="243"/>
      <c r="DS110" s="267"/>
      <c r="DT110" s="277"/>
      <c r="DU110" s="282"/>
      <c r="DV110" s="276"/>
      <c r="DW110" s="243"/>
      <c r="DX110" s="267"/>
      <c r="DY110" s="243"/>
      <c r="DZ110" s="267"/>
      <c r="EA110" s="243"/>
      <c r="EB110" s="267"/>
      <c r="EC110" s="277"/>
      <c r="ED110" s="282"/>
      <c r="EE110" s="276"/>
      <c r="EF110" s="243"/>
      <c r="EG110" s="267"/>
      <c r="EH110" s="243"/>
      <c r="EI110" s="267"/>
      <c r="EJ110" s="243"/>
      <c r="EK110" s="267"/>
      <c r="EL110" s="277"/>
      <c r="EM110" s="282"/>
      <c r="EN110" s="276"/>
      <c r="EO110" s="243"/>
      <c r="EP110" s="267"/>
      <c r="EQ110" s="243"/>
      <c r="ER110" s="267"/>
      <c r="ES110" s="243"/>
      <c r="ET110" s="267"/>
      <c r="EU110" s="277"/>
      <c r="EV110" s="282"/>
      <c r="EW110" s="276"/>
      <c r="EX110" s="243"/>
      <c r="EY110" s="267"/>
      <c r="EZ110" s="243"/>
      <c r="FA110" s="267"/>
      <c r="FB110" s="243"/>
      <c r="FC110" s="267"/>
      <c r="FD110" s="277"/>
      <c r="FE110" s="282"/>
      <c r="FF110" s="276"/>
      <c r="FG110" s="243"/>
      <c r="FH110" s="267"/>
      <c r="FI110" s="243"/>
      <c r="FJ110" s="267"/>
      <c r="FK110" s="243"/>
      <c r="FL110" s="267"/>
      <c r="FM110" s="277"/>
      <c r="FN110" s="282"/>
      <c r="FO110" s="276"/>
      <c r="FP110" s="243"/>
      <c r="FQ110" s="267"/>
      <c r="FR110" s="243"/>
      <c r="FS110" s="267"/>
      <c r="FT110" s="243"/>
      <c r="FU110" s="267"/>
      <c r="FV110" s="277"/>
      <c r="FW110" s="282"/>
    </row>
    <row r="111" spans="1:179" ht="16.5" thickBot="1">
      <c r="A111" s="245"/>
      <c r="B111" s="316"/>
      <c r="C111" s="242">
        <f t="shared" si="57"/>
        <v>0</v>
      </c>
      <c r="D111" s="313"/>
      <c r="E111" s="319"/>
      <c r="F111" s="255">
        <f t="shared" si="60"/>
        <v>0</v>
      </c>
      <c r="G111" s="255">
        <f t="shared" si="59"/>
        <v>0</v>
      </c>
      <c r="H111" s="255">
        <f t="shared" si="59"/>
        <v>0</v>
      </c>
      <c r="I111" s="255">
        <f t="shared" si="59"/>
        <v>0</v>
      </c>
      <c r="J111" s="255">
        <f t="shared" si="59"/>
        <v>0</v>
      </c>
      <c r="K111" s="255">
        <f t="shared" si="59"/>
        <v>0</v>
      </c>
      <c r="L111" s="255">
        <f t="shared" si="59"/>
        <v>0</v>
      </c>
      <c r="M111" s="260">
        <f t="shared" si="59"/>
        <v>0</v>
      </c>
      <c r="N111" s="254">
        <f t="shared" si="61"/>
        <v>0</v>
      </c>
      <c r="O111" s="255">
        <f t="shared" si="61"/>
        <v>0</v>
      </c>
      <c r="P111" s="263">
        <f t="shared" si="62"/>
        <v>0</v>
      </c>
      <c r="Q111" s="300" t="e">
        <f t="shared" si="63"/>
        <v>#DIV/0!</v>
      </c>
      <c r="R111" s="267"/>
      <c r="S111" s="243"/>
      <c r="T111" s="267"/>
      <c r="U111" s="243"/>
      <c r="V111" s="267"/>
      <c r="W111" s="243"/>
      <c r="X111" s="267"/>
      <c r="Y111" s="277"/>
      <c r="Z111" s="282"/>
      <c r="AA111" s="276"/>
      <c r="AB111" s="243"/>
      <c r="AC111" s="267"/>
      <c r="AD111" s="243"/>
      <c r="AE111" s="267"/>
      <c r="AF111" s="243"/>
      <c r="AG111" s="267"/>
      <c r="AH111" s="277"/>
      <c r="AI111" s="282"/>
      <c r="AJ111" s="276"/>
      <c r="AK111" s="243"/>
      <c r="AL111" s="267"/>
      <c r="AM111" s="243"/>
      <c r="AN111" s="267"/>
      <c r="AO111" s="243"/>
      <c r="AP111" s="267"/>
      <c r="AQ111" s="277"/>
      <c r="AR111" s="282"/>
      <c r="AS111" s="276"/>
      <c r="AT111" s="243"/>
      <c r="AU111" s="267"/>
      <c r="AV111" s="243"/>
      <c r="AW111" s="267"/>
      <c r="AX111" s="243"/>
      <c r="AY111" s="267"/>
      <c r="AZ111" s="277"/>
      <c r="BA111" s="282"/>
      <c r="BB111" s="276"/>
      <c r="BC111" s="243"/>
      <c r="BD111" s="267"/>
      <c r="BE111" s="243"/>
      <c r="BF111" s="267"/>
      <c r="BG111" s="243"/>
      <c r="BH111" s="267"/>
      <c r="BI111" s="277"/>
      <c r="BJ111" s="282"/>
      <c r="BK111" s="276"/>
      <c r="BL111" s="243"/>
      <c r="BM111" s="267"/>
      <c r="BN111" s="243"/>
      <c r="BO111" s="267"/>
      <c r="BP111" s="243"/>
      <c r="BQ111" s="267"/>
      <c r="BR111" s="277"/>
      <c r="BS111" s="282"/>
      <c r="BT111" s="276"/>
      <c r="BU111" s="243"/>
      <c r="BV111" s="267"/>
      <c r="BW111" s="243"/>
      <c r="BX111" s="267"/>
      <c r="BY111" s="243"/>
      <c r="BZ111" s="267"/>
      <c r="CA111" s="277"/>
      <c r="CB111" s="282"/>
      <c r="CC111" s="276"/>
      <c r="CD111" s="243"/>
      <c r="CE111" s="267"/>
      <c r="CF111" s="243"/>
      <c r="CG111" s="267"/>
      <c r="CH111" s="243"/>
      <c r="CI111" s="267"/>
      <c r="CJ111" s="277"/>
      <c r="CK111" s="282"/>
      <c r="CL111" s="276"/>
      <c r="CM111" s="243"/>
      <c r="CN111" s="267"/>
      <c r="CO111" s="243"/>
      <c r="CP111" s="267"/>
      <c r="CQ111" s="243"/>
      <c r="CR111" s="267"/>
      <c r="CS111" s="277"/>
      <c r="CT111" s="282"/>
      <c r="CU111" s="276"/>
      <c r="CV111" s="243"/>
      <c r="CW111" s="267"/>
      <c r="CX111" s="243"/>
      <c r="CY111" s="267"/>
      <c r="CZ111" s="243"/>
      <c r="DA111" s="267"/>
      <c r="DB111" s="277"/>
      <c r="DC111" s="282"/>
      <c r="DD111" s="276"/>
      <c r="DE111" s="243"/>
      <c r="DF111" s="267"/>
      <c r="DG111" s="243"/>
      <c r="DH111" s="267"/>
      <c r="DI111" s="243"/>
      <c r="DJ111" s="267"/>
      <c r="DK111" s="277"/>
      <c r="DL111" s="282"/>
      <c r="DM111" s="276"/>
      <c r="DN111" s="243"/>
      <c r="DO111" s="267"/>
      <c r="DP111" s="243"/>
      <c r="DQ111" s="267"/>
      <c r="DR111" s="243"/>
      <c r="DS111" s="267"/>
      <c r="DT111" s="277"/>
      <c r="DU111" s="282"/>
      <c r="DV111" s="276"/>
      <c r="DW111" s="243"/>
      <c r="DX111" s="267"/>
      <c r="DY111" s="243"/>
      <c r="DZ111" s="267"/>
      <c r="EA111" s="243"/>
      <c r="EB111" s="267"/>
      <c r="EC111" s="277"/>
      <c r="ED111" s="282"/>
      <c r="EE111" s="276"/>
      <c r="EF111" s="243"/>
      <c r="EG111" s="267"/>
      <c r="EH111" s="243"/>
      <c r="EI111" s="267"/>
      <c r="EJ111" s="243"/>
      <c r="EK111" s="267"/>
      <c r="EL111" s="277"/>
      <c r="EM111" s="282"/>
      <c r="EN111" s="276"/>
      <c r="EO111" s="243"/>
      <c r="EP111" s="267"/>
      <c r="EQ111" s="243"/>
      <c r="ER111" s="267"/>
      <c r="ES111" s="243"/>
      <c r="ET111" s="267"/>
      <c r="EU111" s="277"/>
      <c r="EV111" s="282"/>
      <c r="EW111" s="276"/>
      <c r="EX111" s="243"/>
      <c r="EY111" s="267"/>
      <c r="EZ111" s="243"/>
      <c r="FA111" s="267"/>
      <c r="FB111" s="243"/>
      <c r="FC111" s="267"/>
      <c r="FD111" s="277"/>
      <c r="FE111" s="282"/>
      <c r="FF111" s="276"/>
      <c r="FG111" s="243"/>
      <c r="FH111" s="267"/>
      <c r="FI111" s="243"/>
      <c r="FJ111" s="267"/>
      <c r="FK111" s="243"/>
      <c r="FL111" s="267"/>
      <c r="FM111" s="277"/>
      <c r="FN111" s="282"/>
      <c r="FO111" s="276"/>
      <c r="FP111" s="243"/>
      <c r="FQ111" s="267"/>
      <c r="FR111" s="243"/>
      <c r="FS111" s="267"/>
      <c r="FT111" s="243"/>
      <c r="FU111" s="267"/>
      <c r="FV111" s="277"/>
      <c r="FW111" s="282"/>
    </row>
    <row r="112" spans="1:179" ht="15.75" customHeight="1">
      <c r="A112" s="247" t="s">
        <v>258</v>
      </c>
      <c r="B112" s="305"/>
      <c r="C112" s="305"/>
      <c r="D112" s="321"/>
      <c r="E112" s="308"/>
      <c r="F112" s="253">
        <f t="shared" si="60"/>
        <v>0</v>
      </c>
      <c r="G112" s="250">
        <f t="shared" si="59"/>
        <v>0</v>
      </c>
      <c r="H112" s="250">
        <f t="shared" si="59"/>
        <v>0</v>
      </c>
      <c r="I112" s="250">
        <f t="shared" si="59"/>
        <v>0</v>
      </c>
      <c r="J112" s="250">
        <f t="shared" si="59"/>
        <v>0</v>
      </c>
      <c r="K112" s="250">
        <f t="shared" si="59"/>
        <v>0</v>
      </c>
      <c r="L112" s="250">
        <f t="shared" si="59"/>
        <v>0</v>
      </c>
      <c r="M112" s="259">
        <f t="shared" si="59"/>
        <v>0</v>
      </c>
      <c r="N112" s="253">
        <f t="shared" si="61"/>
        <v>0</v>
      </c>
      <c r="O112" s="250">
        <f t="shared" si="61"/>
        <v>0</v>
      </c>
      <c r="P112" s="301"/>
      <c r="Q112" s="302"/>
      <c r="R112" s="267"/>
      <c r="S112" s="243"/>
      <c r="T112" s="267"/>
      <c r="U112" s="243"/>
      <c r="V112" s="267"/>
      <c r="W112" s="243"/>
      <c r="X112" s="267"/>
      <c r="Y112" s="277"/>
      <c r="Z112" s="282"/>
      <c r="AA112" s="276"/>
      <c r="AB112" s="243"/>
      <c r="AC112" s="267"/>
      <c r="AD112" s="243"/>
      <c r="AE112" s="267"/>
      <c r="AF112" s="243"/>
      <c r="AG112" s="267"/>
      <c r="AH112" s="277"/>
      <c r="AI112" s="282"/>
      <c r="AJ112" s="276"/>
      <c r="AK112" s="243"/>
      <c r="AL112" s="267"/>
      <c r="AM112" s="243"/>
      <c r="AN112" s="267"/>
      <c r="AO112" s="243"/>
      <c r="AP112" s="267"/>
      <c r="AQ112" s="277"/>
      <c r="AR112" s="282"/>
      <c r="AS112" s="276"/>
      <c r="AT112" s="243"/>
      <c r="AU112" s="267"/>
      <c r="AV112" s="243"/>
      <c r="AW112" s="267"/>
      <c r="AX112" s="243"/>
      <c r="AY112" s="267"/>
      <c r="AZ112" s="277"/>
      <c r="BA112" s="282"/>
      <c r="BB112" s="276"/>
      <c r="BC112" s="243"/>
      <c r="BD112" s="267"/>
      <c r="BE112" s="243"/>
      <c r="BF112" s="267"/>
      <c r="BG112" s="243"/>
      <c r="BH112" s="267"/>
      <c r="BI112" s="277"/>
      <c r="BJ112" s="282"/>
      <c r="BK112" s="276"/>
      <c r="BL112" s="243"/>
      <c r="BM112" s="267"/>
      <c r="BN112" s="243"/>
      <c r="BO112" s="267"/>
      <c r="BP112" s="243"/>
      <c r="BQ112" s="267"/>
      <c r="BR112" s="277"/>
      <c r="BS112" s="282"/>
      <c r="BT112" s="276"/>
      <c r="BU112" s="243"/>
      <c r="BV112" s="267"/>
      <c r="BW112" s="243"/>
      <c r="BX112" s="267"/>
      <c r="BY112" s="243"/>
      <c r="BZ112" s="267"/>
      <c r="CA112" s="277"/>
      <c r="CB112" s="282"/>
      <c r="CC112" s="276"/>
      <c r="CD112" s="243"/>
      <c r="CE112" s="267"/>
      <c r="CF112" s="243"/>
      <c r="CG112" s="267"/>
      <c r="CH112" s="243"/>
      <c r="CI112" s="267"/>
      <c r="CJ112" s="277"/>
      <c r="CK112" s="282"/>
      <c r="CL112" s="276"/>
      <c r="CM112" s="243"/>
      <c r="CN112" s="267"/>
      <c r="CO112" s="243"/>
      <c r="CP112" s="267"/>
      <c r="CQ112" s="243"/>
      <c r="CR112" s="267"/>
      <c r="CS112" s="277"/>
      <c r="CT112" s="282"/>
      <c r="CU112" s="276"/>
      <c r="CV112" s="243"/>
      <c r="CW112" s="267"/>
      <c r="CX112" s="243"/>
      <c r="CY112" s="267"/>
      <c r="CZ112" s="243"/>
      <c r="DA112" s="267"/>
      <c r="DB112" s="277"/>
      <c r="DC112" s="282"/>
      <c r="DD112" s="276"/>
      <c r="DE112" s="243"/>
      <c r="DF112" s="267"/>
      <c r="DG112" s="243"/>
      <c r="DH112" s="267"/>
      <c r="DI112" s="243"/>
      <c r="DJ112" s="267"/>
      <c r="DK112" s="277"/>
      <c r="DL112" s="282"/>
      <c r="DM112" s="276"/>
      <c r="DN112" s="243"/>
      <c r="DO112" s="267"/>
      <c r="DP112" s="243"/>
      <c r="DQ112" s="267"/>
      <c r="DR112" s="243"/>
      <c r="DS112" s="267"/>
      <c r="DT112" s="277"/>
      <c r="DU112" s="282"/>
      <c r="DV112" s="276"/>
      <c r="DW112" s="243"/>
      <c r="DX112" s="267"/>
      <c r="DY112" s="243"/>
      <c r="DZ112" s="267"/>
      <c r="EA112" s="243"/>
      <c r="EB112" s="267"/>
      <c r="EC112" s="277"/>
      <c r="ED112" s="282"/>
      <c r="EE112" s="276"/>
      <c r="EF112" s="243"/>
      <c r="EG112" s="267"/>
      <c r="EH112" s="243"/>
      <c r="EI112" s="267"/>
      <c r="EJ112" s="243"/>
      <c r="EK112" s="267"/>
      <c r="EL112" s="277"/>
      <c r="EM112" s="282"/>
      <c r="EN112" s="276"/>
      <c r="EO112" s="243"/>
      <c r="EP112" s="267"/>
      <c r="EQ112" s="243"/>
      <c r="ER112" s="267"/>
      <c r="ES112" s="243"/>
      <c r="ET112" s="267"/>
      <c r="EU112" s="277"/>
      <c r="EV112" s="282"/>
      <c r="EW112" s="276"/>
      <c r="EX112" s="243"/>
      <c r="EY112" s="267"/>
      <c r="EZ112" s="243"/>
      <c r="FA112" s="267"/>
      <c r="FB112" s="243"/>
      <c r="FC112" s="267"/>
      <c r="FD112" s="277"/>
      <c r="FE112" s="282"/>
      <c r="FF112" s="276"/>
      <c r="FG112" s="243"/>
      <c r="FH112" s="267"/>
      <c r="FI112" s="243"/>
      <c r="FJ112" s="267"/>
      <c r="FK112" s="243"/>
      <c r="FL112" s="267"/>
      <c r="FM112" s="277"/>
      <c r="FN112" s="282"/>
      <c r="FO112" s="276"/>
      <c r="FP112" s="243"/>
      <c r="FQ112" s="267"/>
      <c r="FR112" s="243"/>
      <c r="FS112" s="267"/>
      <c r="FT112" s="243"/>
      <c r="FU112" s="267"/>
      <c r="FV112" s="277"/>
      <c r="FW112" s="282"/>
    </row>
    <row r="113" spans="1:179" ht="15.75" customHeight="1">
      <c r="A113" s="245" t="s">
        <v>258</v>
      </c>
      <c r="B113" s="306"/>
      <c r="C113" s="306"/>
      <c r="D113" s="322"/>
      <c r="E113" s="309"/>
      <c r="F113" s="253">
        <f t="shared" si="60"/>
        <v>0</v>
      </c>
      <c r="G113" s="250">
        <f t="shared" si="59"/>
        <v>0</v>
      </c>
      <c r="H113" s="250">
        <f t="shared" si="59"/>
        <v>0</v>
      </c>
      <c r="I113" s="250">
        <f t="shared" si="59"/>
        <v>0</v>
      </c>
      <c r="J113" s="250">
        <f t="shared" si="59"/>
        <v>0</v>
      </c>
      <c r="K113" s="250">
        <f t="shared" si="59"/>
        <v>0</v>
      </c>
      <c r="L113" s="250">
        <f t="shared" si="59"/>
        <v>0</v>
      </c>
      <c r="M113" s="259">
        <f t="shared" si="59"/>
        <v>0</v>
      </c>
      <c r="N113" s="253">
        <f t="shared" si="61"/>
        <v>0</v>
      </c>
      <c r="O113" s="250">
        <f t="shared" si="61"/>
        <v>0</v>
      </c>
      <c r="P113" s="301"/>
      <c r="Q113" s="302"/>
      <c r="R113" s="267"/>
      <c r="S113" s="243"/>
      <c r="T113" s="267"/>
      <c r="U113" s="243"/>
      <c r="V113" s="267"/>
      <c r="W113" s="243"/>
      <c r="X113" s="267"/>
      <c r="Y113" s="277"/>
      <c r="Z113" s="282"/>
      <c r="AA113" s="276"/>
      <c r="AB113" s="243"/>
      <c r="AC113" s="267"/>
      <c r="AD113" s="243"/>
      <c r="AE113" s="267"/>
      <c r="AF113" s="243"/>
      <c r="AG113" s="267"/>
      <c r="AH113" s="277"/>
      <c r="AI113" s="282"/>
      <c r="AJ113" s="276"/>
      <c r="AK113" s="243"/>
      <c r="AL113" s="267"/>
      <c r="AM113" s="243"/>
      <c r="AN113" s="267"/>
      <c r="AO113" s="243"/>
      <c r="AP113" s="267"/>
      <c r="AQ113" s="277"/>
      <c r="AR113" s="282"/>
      <c r="AS113" s="276"/>
      <c r="AT113" s="243"/>
      <c r="AU113" s="267"/>
      <c r="AV113" s="243"/>
      <c r="AW113" s="267"/>
      <c r="AX113" s="243"/>
      <c r="AY113" s="267"/>
      <c r="AZ113" s="277"/>
      <c r="BA113" s="282"/>
      <c r="BB113" s="276"/>
      <c r="BC113" s="243"/>
      <c r="BD113" s="267"/>
      <c r="BE113" s="243"/>
      <c r="BF113" s="267"/>
      <c r="BG113" s="243"/>
      <c r="BH113" s="267"/>
      <c r="BI113" s="277"/>
      <c r="BJ113" s="282"/>
      <c r="BK113" s="276"/>
      <c r="BL113" s="243"/>
      <c r="BM113" s="267"/>
      <c r="BN113" s="243"/>
      <c r="BO113" s="267"/>
      <c r="BP113" s="243"/>
      <c r="BQ113" s="267"/>
      <c r="BR113" s="277"/>
      <c r="BS113" s="282"/>
      <c r="BT113" s="276"/>
      <c r="BU113" s="243"/>
      <c r="BV113" s="267"/>
      <c r="BW113" s="243"/>
      <c r="BX113" s="267"/>
      <c r="BY113" s="243"/>
      <c r="BZ113" s="267"/>
      <c r="CA113" s="277"/>
      <c r="CB113" s="282"/>
      <c r="CC113" s="276"/>
      <c r="CD113" s="243"/>
      <c r="CE113" s="267"/>
      <c r="CF113" s="243"/>
      <c r="CG113" s="267"/>
      <c r="CH113" s="243"/>
      <c r="CI113" s="267"/>
      <c r="CJ113" s="277"/>
      <c r="CK113" s="282"/>
      <c r="CL113" s="276"/>
      <c r="CM113" s="243"/>
      <c r="CN113" s="267"/>
      <c r="CO113" s="243"/>
      <c r="CP113" s="267"/>
      <c r="CQ113" s="243"/>
      <c r="CR113" s="267"/>
      <c r="CS113" s="277"/>
      <c r="CT113" s="282"/>
      <c r="CU113" s="276"/>
      <c r="CV113" s="243"/>
      <c r="CW113" s="267"/>
      <c r="CX113" s="243"/>
      <c r="CY113" s="267"/>
      <c r="CZ113" s="243"/>
      <c r="DA113" s="267"/>
      <c r="DB113" s="277"/>
      <c r="DC113" s="282"/>
      <c r="DD113" s="276"/>
      <c r="DE113" s="243"/>
      <c r="DF113" s="267"/>
      <c r="DG113" s="243"/>
      <c r="DH113" s="267"/>
      <c r="DI113" s="243"/>
      <c r="DJ113" s="267"/>
      <c r="DK113" s="277"/>
      <c r="DL113" s="282"/>
      <c r="DM113" s="276"/>
      <c r="DN113" s="243"/>
      <c r="DO113" s="267"/>
      <c r="DP113" s="243"/>
      <c r="DQ113" s="267"/>
      <c r="DR113" s="243"/>
      <c r="DS113" s="267"/>
      <c r="DT113" s="277"/>
      <c r="DU113" s="282"/>
      <c r="DV113" s="276"/>
      <c r="DW113" s="243"/>
      <c r="DX113" s="267"/>
      <c r="DY113" s="243"/>
      <c r="DZ113" s="267"/>
      <c r="EA113" s="243"/>
      <c r="EB113" s="267"/>
      <c r="EC113" s="277"/>
      <c r="ED113" s="282"/>
      <c r="EE113" s="276"/>
      <c r="EF113" s="243"/>
      <c r="EG113" s="267"/>
      <c r="EH113" s="243"/>
      <c r="EI113" s="267"/>
      <c r="EJ113" s="243"/>
      <c r="EK113" s="267"/>
      <c r="EL113" s="277"/>
      <c r="EM113" s="282"/>
      <c r="EN113" s="276"/>
      <c r="EO113" s="243"/>
      <c r="EP113" s="267"/>
      <c r="EQ113" s="243"/>
      <c r="ER113" s="267"/>
      <c r="ES113" s="243"/>
      <c r="ET113" s="267"/>
      <c r="EU113" s="277"/>
      <c r="EV113" s="282"/>
      <c r="EW113" s="276"/>
      <c r="EX113" s="243"/>
      <c r="EY113" s="267"/>
      <c r="EZ113" s="243"/>
      <c r="FA113" s="267"/>
      <c r="FB113" s="243"/>
      <c r="FC113" s="267"/>
      <c r="FD113" s="277"/>
      <c r="FE113" s="282"/>
      <c r="FF113" s="276"/>
      <c r="FG113" s="243"/>
      <c r="FH113" s="267"/>
      <c r="FI113" s="243"/>
      <c r="FJ113" s="267"/>
      <c r="FK113" s="243"/>
      <c r="FL113" s="267"/>
      <c r="FM113" s="277"/>
      <c r="FN113" s="282"/>
      <c r="FO113" s="276"/>
      <c r="FP113" s="243"/>
      <c r="FQ113" s="267"/>
      <c r="FR113" s="243"/>
      <c r="FS113" s="267"/>
      <c r="FT113" s="243"/>
      <c r="FU113" s="267"/>
      <c r="FV113" s="277"/>
      <c r="FW113" s="282"/>
    </row>
    <row r="114" spans="1:179" ht="18" customHeight="1">
      <c r="A114" s="245" t="s">
        <v>259</v>
      </c>
      <c r="B114" s="306"/>
      <c r="C114" s="306"/>
      <c r="D114" s="322"/>
      <c r="E114" s="309"/>
      <c r="F114" s="253">
        <f t="shared" si="60"/>
        <v>0</v>
      </c>
      <c r="G114" s="250">
        <f t="shared" si="59"/>
        <v>0</v>
      </c>
      <c r="H114" s="250">
        <f t="shared" si="59"/>
        <v>0</v>
      </c>
      <c r="I114" s="250">
        <f t="shared" si="59"/>
        <v>0</v>
      </c>
      <c r="J114" s="250">
        <f t="shared" si="59"/>
        <v>0</v>
      </c>
      <c r="K114" s="250">
        <f t="shared" si="59"/>
        <v>0</v>
      </c>
      <c r="L114" s="250">
        <f t="shared" si="59"/>
        <v>0</v>
      </c>
      <c r="M114" s="259">
        <f t="shared" si="59"/>
        <v>0</v>
      </c>
      <c r="N114" s="253">
        <f>+F114+H114+J114+L114</f>
        <v>0</v>
      </c>
      <c r="O114" s="250">
        <f>+G114+I114+K114+M114</f>
        <v>0</v>
      </c>
      <c r="P114" s="301"/>
      <c r="Q114" s="302"/>
      <c r="R114" s="267"/>
      <c r="S114" s="243"/>
      <c r="T114" s="267"/>
      <c r="U114" s="243"/>
      <c r="V114" s="267"/>
      <c r="W114" s="243"/>
      <c r="X114" s="267"/>
      <c r="Y114" s="277"/>
      <c r="Z114" s="282"/>
      <c r="AA114" s="276"/>
      <c r="AB114" s="243"/>
      <c r="AC114" s="267"/>
      <c r="AD114" s="243"/>
      <c r="AE114" s="267"/>
      <c r="AF114" s="243"/>
      <c r="AG114" s="267"/>
      <c r="AH114" s="277"/>
      <c r="AI114" s="282"/>
      <c r="AJ114" s="276"/>
      <c r="AK114" s="243"/>
      <c r="AL114" s="267"/>
      <c r="AM114" s="243"/>
      <c r="AN114" s="267"/>
      <c r="AO114" s="243"/>
      <c r="AP114" s="267"/>
      <c r="AQ114" s="277"/>
      <c r="AR114" s="282"/>
      <c r="AS114" s="276"/>
      <c r="AT114" s="243"/>
      <c r="AU114" s="267"/>
      <c r="AV114" s="243"/>
      <c r="AW114" s="267"/>
      <c r="AX114" s="243"/>
      <c r="AY114" s="267"/>
      <c r="AZ114" s="277"/>
      <c r="BA114" s="282"/>
      <c r="BB114" s="276"/>
      <c r="BC114" s="243"/>
      <c r="BD114" s="267"/>
      <c r="BE114" s="243"/>
      <c r="BF114" s="267"/>
      <c r="BG114" s="243"/>
      <c r="BH114" s="267"/>
      <c r="BI114" s="277"/>
      <c r="BJ114" s="282"/>
      <c r="BK114" s="276"/>
      <c r="BL114" s="243"/>
      <c r="BM114" s="267"/>
      <c r="BN114" s="243"/>
      <c r="BO114" s="267"/>
      <c r="BP114" s="243"/>
      <c r="BQ114" s="267"/>
      <c r="BR114" s="277"/>
      <c r="BS114" s="282"/>
      <c r="BT114" s="276"/>
      <c r="BU114" s="243"/>
      <c r="BV114" s="267"/>
      <c r="BW114" s="243"/>
      <c r="BX114" s="267"/>
      <c r="BY114" s="243"/>
      <c r="BZ114" s="267"/>
      <c r="CA114" s="277"/>
      <c r="CB114" s="282"/>
      <c r="CC114" s="276"/>
      <c r="CD114" s="243"/>
      <c r="CE114" s="267"/>
      <c r="CF114" s="243"/>
      <c r="CG114" s="267"/>
      <c r="CH114" s="243"/>
      <c r="CI114" s="267"/>
      <c r="CJ114" s="277"/>
      <c r="CK114" s="282"/>
      <c r="CL114" s="276"/>
      <c r="CM114" s="243"/>
      <c r="CN114" s="267"/>
      <c r="CO114" s="243"/>
      <c r="CP114" s="267"/>
      <c r="CQ114" s="243"/>
      <c r="CR114" s="267"/>
      <c r="CS114" s="277"/>
      <c r="CT114" s="282"/>
      <c r="CU114" s="276"/>
      <c r="CV114" s="243"/>
      <c r="CW114" s="267"/>
      <c r="CX114" s="243"/>
      <c r="CY114" s="267"/>
      <c r="CZ114" s="243"/>
      <c r="DA114" s="267"/>
      <c r="DB114" s="277"/>
      <c r="DC114" s="282"/>
      <c r="DD114" s="276"/>
      <c r="DE114" s="243"/>
      <c r="DF114" s="267"/>
      <c r="DG114" s="243"/>
      <c r="DH114" s="267"/>
      <c r="DI114" s="243"/>
      <c r="DJ114" s="267"/>
      <c r="DK114" s="277"/>
      <c r="DL114" s="282"/>
      <c r="DM114" s="276"/>
      <c r="DN114" s="243"/>
      <c r="DO114" s="267"/>
      <c r="DP114" s="243"/>
      <c r="DQ114" s="267"/>
      <c r="DR114" s="243"/>
      <c r="DS114" s="267"/>
      <c r="DT114" s="277"/>
      <c r="DU114" s="282"/>
      <c r="DV114" s="276"/>
      <c r="DW114" s="243"/>
      <c r="DX114" s="267"/>
      <c r="DY114" s="243"/>
      <c r="DZ114" s="267"/>
      <c r="EA114" s="243"/>
      <c r="EB114" s="267"/>
      <c r="EC114" s="277"/>
      <c r="ED114" s="282"/>
      <c r="EE114" s="276"/>
      <c r="EF114" s="243"/>
      <c r="EG114" s="267"/>
      <c r="EH114" s="243"/>
      <c r="EI114" s="267"/>
      <c r="EJ114" s="243"/>
      <c r="EK114" s="267"/>
      <c r="EL114" s="277"/>
      <c r="EM114" s="282"/>
      <c r="EN114" s="276"/>
      <c r="EO114" s="243"/>
      <c r="EP114" s="267"/>
      <c r="EQ114" s="243"/>
      <c r="ER114" s="267"/>
      <c r="ES114" s="243"/>
      <c r="ET114" s="267"/>
      <c r="EU114" s="277"/>
      <c r="EV114" s="282"/>
      <c r="EW114" s="276"/>
      <c r="EX114" s="243"/>
      <c r="EY114" s="267"/>
      <c r="EZ114" s="243"/>
      <c r="FA114" s="267"/>
      <c r="FB114" s="243"/>
      <c r="FC114" s="267"/>
      <c r="FD114" s="277"/>
      <c r="FE114" s="282"/>
      <c r="FF114" s="276"/>
      <c r="FG114" s="243"/>
      <c r="FH114" s="267"/>
      <c r="FI114" s="243"/>
      <c r="FJ114" s="267"/>
      <c r="FK114" s="243"/>
      <c r="FL114" s="267"/>
      <c r="FM114" s="277"/>
      <c r="FN114" s="282"/>
      <c r="FO114" s="276"/>
      <c r="FP114" s="243"/>
      <c r="FQ114" s="267"/>
      <c r="FR114" s="243"/>
      <c r="FS114" s="267"/>
      <c r="FT114" s="243"/>
      <c r="FU114" s="267"/>
      <c r="FV114" s="277"/>
      <c r="FW114" s="282"/>
    </row>
    <row r="115" spans="1:179" ht="18" customHeight="1" thickBot="1">
      <c r="A115" s="246" t="s">
        <v>260</v>
      </c>
      <c r="B115" s="307"/>
      <c r="C115" s="307"/>
      <c r="D115" s="323"/>
      <c r="E115" s="310"/>
      <c r="F115" s="253">
        <f t="shared" si="60"/>
        <v>0</v>
      </c>
      <c r="G115" s="250">
        <f t="shared" si="59"/>
        <v>0</v>
      </c>
      <c r="H115" s="250">
        <f t="shared" si="59"/>
        <v>0</v>
      </c>
      <c r="I115" s="250">
        <f t="shared" si="59"/>
        <v>0</v>
      </c>
      <c r="J115" s="250">
        <f t="shared" si="59"/>
        <v>0</v>
      </c>
      <c r="K115" s="250">
        <f t="shared" si="59"/>
        <v>0</v>
      </c>
      <c r="L115" s="250">
        <f t="shared" si="59"/>
        <v>0</v>
      </c>
      <c r="M115" s="259">
        <f t="shared" si="59"/>
        <v>0</v>
      </c>
      <c r="N115" s="253">
        <f>+F115+H115+J115+L115</f>
        <v>0</v>
      </c>
      <c r="O115" s="250">
        <f>+G115+I115+K115+M115</f>
        <v>0</v>
      </c>
      <c r="P115" s="303"/>
      <c r="Q115" s="304"/>
      <c r="R115" s="278"/>
      <c r="S115" s="249"/>
      <c r="T115" s="279"/>
      <c r="U115" s="249"/>
      <c r="V115" s="279"/>
      <c r="W115" s="249"/>
      <c r="X115" s="279"/>
      <c r="Y115" s="280"/>
      <c r="Z115" s="283"/>
      <c r="AA115" s="278"/>
      <c r="AB115" s="249"/>
      <c r="AC115" s="279"/>
      <c r="AD115" s="249"/>
      <c r="AE115" s="279"/>
      <c r="AF115" s="249"/>
      <c r="AG115" s="279"/>
      <c r="AH115" s="280"/>
      <c r="AI115" s="283"/>
      <c r="AJ115" s="278"/>
      <c r="AK115" s="249"/>
      <c r="AL115" s="279"/>
      <c r="AM115" s="249"/>
      <c r="AN115" s="279"/>
      <c r="AO115" s="249"/>
      <c r="AP115" s="279"/>
      <c r="AQ115" s="280"/>
      <c r="AR115" s="283"/>
      <c r="AS115" s="278"/>
      <c r="AT115" s="249"/>
      <c r="AU115" s="279"/>
      <c r="AV115" s="249"/>
      <c r="AW115" s="279"/>
      <c r="AX115" s="249"/>
      <c r="AY115" s="279"/>
      <c r="AZ115" s="280"/>
      <c r="BA115" s="283"/>
      <c r="BB115" s="278"/>
      <c r="BC115" s="249"/>
      <c r="BD115" s="279"/>
      <c r="BE115" s="249"/>
      <c r="BF115" s="279"/>
      <c r="BG115" s="249"/>
      <c r="BH115" s="279"/>
      <c r="BI115" s="280"/>
      <c r="BJ115" s="283"/>
      <c r="BK115" s="278"/>
      <c r="BL115" s="249"/>
      <c r="BM115" s="279"/>
      <c r="BN115" s="249"/>
      <c r="BO115" s="279"/>
      <c r="BP115" s="249"/>
      <c r="BQ115" s="279"/>
      <c r="BR115" s="280"/>
      <c r="BS115" s="283"/>
      <c r="BT115" s="278"/>
      <c r="BU115" s="249"/>
      <c r="BV115" s="279"/>
      <c r="BW115" s="249"/>
      <c r="BX115" s="279"/>
      <c r="BY115" s="249"/>
      <c r="BZ115" s="279"/>
      <c r="CA115" s="280"/>
      <c r="CB115" s="283"/>
      <c r="CC115" s="278"/>
      <c r="CD115" s="249"/>
      <c r="CE115" s="279"/>
      <c r="CF115" s="249"/>
      <c r="CG115" s="279"/>
      <c r="CH115" s="249"/>
      <c r="CI115" s="279"/>
      <c r="CJ115" s="280"/>
      <c r="CK115" s="283"/>
      <c r="CL115" s="278"/>
      <c r="CM115" s="249"/>
      <c r="CN115" s="279"/>
      <c r="CO115" s="249"/>
      <c r="CP115" s="279"/>
      <c r="CQ115" s="249"/>
      <c r="CR115" s="279"/>
      <c r="CS115" s="280"/>
      <c r="CT115" s="283"/>
      <c r="CU115" s="278"/>
      <c r="CV115" s="249"/>
      <c r="CW115" s="279"/>
      <c r="CX115" s="249"/>
      <c r="CY115" s="279"/>
      <c r="CZ115" s="249"/>
      <c r="DA115" s="279"/>
      <c r="DB115" s="280"/>
      <c r="DC115" s="283"/>
      <c r="DD115" s="278"/>
      <c r="DE115" s="249"/>
      <c r="DF115" s="279"/>
      <c r="DG115" s="249"/>
      <c r="DH115" s="279"/>
      <c r="DI115" s="249"/>
      <c r="DJ115" s="279"/>
      <c r="DK115" s="280"/>
      <c r="DL115" s="283"/>
      <c r="DM115" s="278"/>
      <c r="DN115" s="249"/>
      <c r="DO115" s="279"/>
      <c r="DP115" s="249"/>
      <c r="DQ115" s="279"/>
      <c r="DR115" s="249"/>
      <c r="DS115" s="279"/>
      <c r="DT115" s="280"/>
      <c r="DU115" s="283"/>
      <c r="DV115" s="278"/>
      <c r="DW115" s="249"/>
      <c r="DX115" s="279"/>
      <c r="DY115" s="249"/>
      <c r="DZ115" s="279"/>
      <c r="EA115" s="249"/>
      <c r="EB115" s="279"/>
      <c r="EC115" s="280"/>
      <c r="ED115" s="283"/>
      <c r="EE115" s="278"/>
      <c r="EF115" s="249"/>
      <c r="EG115" s="279"/>
      <c r="EH115" s="249"/>
      <c r="EI115" s="279"/>
      <c r="EJ115" s="249"/>
      <c r="EK115" s="279"/>
      <c r="EL115" s="280"/>
      <c r="EM115" s="283"/>
      <c r="EN115" s="278"/>
      <c r="EO115" s="249"/>
      <c r="EP115" s="279"/>
      <c r="EQ115" s="249"/>
      <c r="ER115" s="279"/>
      <c r="ES115" s="249"/>
      <c r="ET115" s="279"/>
      <c r="EU115" s="280"/>
      <c r="EV115" s="283"/>
      <c r="EW115" s="278"/>
      <c r="EX115" s="249"/>
      <c r="EY115" s="279"/>
      <c r="EZ115" s="249"/>
      <c r="FA115" s="279"/>
      <c r="FB115" s="249"/>
      <c r="FC115" s="279"/>
      <c r="FD115" s="280"/>
      <c r="FE115" s="283"/>
      <c r="FF115" s="278"/>
      <c r="FG115" s="249"/>
      <c r="FH115" s="279"/>
      <c r="FI115" s="249"/>
      <c r="FJ115" s="279"/>
      <c r="FK115" s="249"/>
      <c r="FL115" s="279"/>
      <c r="FM115" s="280"/>
      <c r="FN115" s="283"/>
      <c r="FO115" s="278"/>
      <c r="FP115" s="249"/>
      <c r="FQ115" s="279"/>
      <c r="FR115" s="249"/>
      <c r="FS115" s="279"/>
      <c r="FT115" s="249"/>
      <c r="FU115" s="279"/>
      <c r="FV115" s="280"/>
      <c r="FW115" s="283"/>
    </row>
    <row r="116" spans="1:179" ht="16.5" thickBot="1">
      <c r="A116" s="228" t="s">
        <v>323</v>
      </c>
      <c r="B116" s="240"/>
      <c r="C116" s="237"/>
      <c r="D116" s="237"/>
      <c r="E116" s="239"/>
      <c r="F116" s="264">
        <f>SUM(F103:F115)</f>
        <v>31</v>
      </c>
      <c r="G116" s="265">
        <f aca="true" t="shared" si="66" ref="G116:P116">SUM(G103:G115)</f>
        <v>25</v>
      </c>
      <c r="H116" s="265">
        <f t="shared" si="66"/>
        <v>24</v>
      </c>
      <c r="I116" s="265">
        <f t="shared" si="66"/>
        <v>32</v>
      </c>
      <c r="J116" s="265">
        <f t="shared" si="66"/>
        <v>30</v>
      </c>
      <c r="K116" s="265">
        <f t="shared" si="66"/>
        <v>26</v>
      </c>
      <c r="L116" s="265">
        <f t="shared" si="66"/>
        <v>28</v>
      </c>
      <c r="M116" s="271">
        <f t="shared" si="66"/>
        <v>28</v>
      </c>
      <c r="N116" s="264">
        <f t="shared" si="66"/>
        <v>113</v>
      </c>
      <c r="O116" s="271">
        <f t="shared" si="66"/>
        <v>111</v>
      </c>
      <c r="P116" s="271">
        <f t="shared" si="66"/>
        <v>113</v>
      </c>
      <c r="Q116" s="272">
        <f>+SUM(N116*2+P116)/(N116+O116)</f>
        <v>1.5133928571428572</v>
      </c>
      <c r="R116" s="284"/>
      <c r="S116" s="285" t="str">
        <f>IF(SUM(R103:S115)=4," ","err")</f>
        <v> </v>
      </c>
      <c r="T116" s="286"/>
      <c r="U116" s="285" t="str">
        <f>IF(SUM(T103:U115)=4," ","err")</f>
        <v> </v>
      </c>
      <c r="V116" s="286"/>
      <c r="W116" s="285" t="str">
        <f>IF(SUM(V103:W115)=4," ","err")</f>
        <v> </v>
      </c>
      <c r="X116" s="286"/>
      <c r="Y116" s="285" t="str">
        <f>IF(SUM(X103:Y115)=4," ","err")</f>
        <v> </v>
      </c>
      <c r="Z116" s="287">
        <f>IF((SUM(R103:R115)+SUM(T103:T115)+SUM(V103:V115)+SUM(X103:X115))&gt;8,1,0)</f>
        <v>0</v>
      </c>
      <c r="AA116" s="284"/>
      <c r="AB116" s="285" t="str">
        <f>IF(SUM(AA103:AB115)=4," ","err")</f>
        <v> </v>
      </c>
      <c r="AC116" s="286"/>
      <c r="AD116" s="285" t="str">
        <f>IF(SUM(AC103:AD115)=4," ","err")</f>
        <v> </v>
      </c>
      <c r="AE116" s="286"/>
      <c r="AF116" s="285" t="str">
        <f>IF(SUM(AE103:AF115)=4," ","err")</f>
        <v> </v>
      </c>
      <c r="AG116" s="286"/>
      <c r="AH116" s="285" t="str">
        <f>IF(SUM(AG103:AH115)=4," ","err")</f>
        <v> </v>
      </c>
      <c r="AI116" s="287">
        <f>IF((SUM(AA103:AA115)+SUM(AC103:AC115)+SUM(AE103:AE115)+SUM(AG103:AG115))&gt;8,1,0)</f>
        <v>0</v>
      </c>
      <c r="AJ116" s="284"/>
      <c r="AK116" s="285" t="str">
        <f>IF(SUM(AJ103:AK115)=4," ","err")</f>
        <v> </v>
      </c>
      <c r="AL116" s="286"/>
      <c r="AM116" s="285" t="str">
        <f>IF(SUM(AL103:AM115)=4," ","err")</f>
        <v> </v>
      </c>
      <c r="AN116" s="286"/>
      <c r="AO116" s="285" t="str">
        <f>IF(SUM(AN103:AO115)=4," ","err")</f>
        <v> </v>
      </c>
      <c r="AP116" s="286"/>
      <c r="AQ116" s="285" t="str">
        <f>IF(SUM(AP103:AQ115)=4," ","err")</f>
        <v> </v>
      </c>
      <c r="AR116" s="287">
        <f>IF((SUM(AJ103:AJ115)+SUM(AL103:AL115)+SUM(AN103:AN115)+SUM(AP103:AP115))&gt;8,1,0)</f>
        <v>1</v>
      </c>
      <c r="AS116" s="284"/>
      <c r="AT116" s="285" t="str">
        <f>IF(SUM(AS103:AT115)=4," ","err")</f>
        <v> </v>
      </c>
      <c r="AU116" s="286"/>
      <c r="AV116" s="285" t="str">
        <f>IF(SUM(AU103:AV115)=4," ","err")</f>
        <v> </v>
      </c>
      <c r="AW116" s="286"/>
      <c r="AX116" s="285" t="str">
        <f>IF(SUM(AW103:AX115)=4," ","err")</f>
        <v> </v>
      </c>
      <c r="AY116" s="286"/>
      <c r="AZ116" s="285" t="str">
        <f>IF(SUM(AY103:AZ115)=4," ","err")</f>
        <v> </v>
      </c>
      <c r="BA116" s="287">
        <f>IF((SUM(AS103:AS115)+SUM(AU103:AU115)+SUM(AW103:AW115)+SUM(AY103:AY115))&gt;8,1,0)</f>
        <v>0</v>
      </c>
      <c r="BB116" s="284"/>
      <c r="BC116" s="285" t="str">
        <f>IF(SUM(BB103:BC115)=4," ","err")</f>
        <v> </v>
      </c>
      <c r="BD116" s="286"/>
      <c r="BE116" s="285" t="str">
        <f>IF(SUM(BD103:BE115)=4," ","err")</f>
        <v> </v>
      </c>
      <c r="BF116" s="286"/>
      <c r="BG116" s="285" t="str">
        <f>IF(SUM(BF103:BG115)=4," ","err")</f>
        <v> </v>
      </c>
      <c r="BH116" s="286"/>
      <c r="BI116" s="285" t="str">
        <f>IF(SUM(BH103:BI115)=4," ","err")</f>
        <v> </v>
      </c>
      <c r="BJ116" s="287">
        <f>IF((SUM(BB103:BB115)+SUM(BD103:BD115)+SUM(BF103:BF115)+SUM(BH103:BH115))&gt;8,1,0)</f>
        <v>0</v>
      </c>
      <c r="BK116" s="284"/>
      <c r="BL116" s="285" t="str">
        <f>IF(SUM(BK103:BL115)=4," ","err")</f>
        <v> </v>
      </c>
      <c r="BM116" s="286"/>
      <c r="BN116" s="285" t="str">
        <f>IF(SUM(BM103:BN115)=4," ","err")</f>
        <v> </v>
      </c>
      <c r="BO116" s="286"/>
      <c r="BP116" s="285" t="str">
        <f>IF(SUM(BO103:BP115)=4," ","err")</f>
        <v> </v>
      </c>
      <c r="BQ116" s="286"/>
      <c r="BR116" s="285" t="str">
        <f>IF(SUM(BQ103:BR115)=4," ","err")</f>
        <v> </v>
      </c>
      <c r="BS116" s="287">
        <f>IF((SUM(BK103:BK115)+SUM(BM103:BM115)+SUM(BO103:BO115)+SUM(BQ103:BQ115))&gt;8,1,0)</f>
        <v>1</v>
      </c>
      <c r="BT116" s="284"/>
      <c r="BU116" s="285" t="str">
        <f>IF(SUM(BT103:BU115)=4," ","err")</f>
        <v> </v>
      </c>
      <c r="BV116" s="286"/>
      <c r="BW116" s="285" t="str">
        <f>IF(SUM(BV103:BW115)=4," ","err")</f>
        <v> </v>
      </c>
      <c r="BX116" s="286"/>
      <c r="BY116" s="285" t="str">
        <f>IF(SUM(BX103:BY115)=4," ","err")</f>
        <v> </v>
      </c>
      <c r="BZ116" s="286"/>
      <c r="CA116" s="285" t="str">
        <f>IF(SUM(BZ103:CA115)=4," ","err")</f>
        <v> </v>
      </c>
      <c r="CB116" s="287">
        <f>IF((SUM(BT103:BT115)+SUM(BV103:BV115)+SUM(BX103:BX115)+SUM(BZ103:BZ115))&gt;8,1,0)</f>
        <v>0</v>
      </c>
      <c r="CC116" s="284"/>
      <c r="CD116" s="285" t="str">
        <f>IF(SUM(CC103:CD115)=4," ","err")</f>
        <v> </v>
      </c>
      <c r="CE116" s="286"/>
      <c r="CF116" s="285" t="str">
        <f>IF(SUM(CE103:CF115)=4," ","err")</f>
        <v> </v>
      </c>
      <c r="CG116" s="286"/>
      <c r="CH116" s="285" t="str">
        <f>IF(SUM(CG103:CH115)=4," ","err")</f>
        <v> </v>
      </c>
      <c r="CI116" s="286"/>
      <c r="CJ116" s="285" t="str">
        <f>IF(SUM(CI103:CJ115)=4," ","err")</f>
        <v> </v>
      </c>
      <c r="CK116" s="287">
        <f>IF((SUM(CC103:CC115)+SUM(CE103:CE115)+SUM(CG103:CG115)+SUM(CI103:CI115))&gt;8,1,0)</f>
        <v>0</v>
      </c>
      <c r="CL116" s="284"/>
      <c r="CM116" s="285" t="str">
        <f>IF(SUM(CL103:CM115)=4," ","err")</f>
        <v> </v>
      </c>
      <c r="CN116" s="286"/>
      <c r="CO116" s="285" t="str">
        <f>IF(SUM(CN103:CO115)=4," ","err")</f>
        <v> </v>
      </c>
      <c r="CP116" s="286"/>
      <c r="CQ116" s="285" t="str">
        <f>IF(SUM(CP103:CQ115)=4," ","err")</f>
        <v> </v>
      </c>
      <c r="CR116" s="286"/>
      <c r="CS116" s="285" t="str">
        <f>IF(SUM(CR103:CS115)=4," ","err")</f>
        <v> </v>
      </c>
      <c r="CT116" s="287">
        <f>IF((SUM(CL103:CL115)+SUM(CN103:CN115)+SUM(CP103:CP115)+SUM(CR103:CR115))&gt;8,1,0)</f>
        <v>0</v>
      </c>
      <c r="CU116" s="284"/>
      <c r="CV116" s="285" t="str">
        <f>IF(SUM(CU103:CV115)=4," ","err")</f>
        <v> </v>
      </c>
      <c r="CW116" s="286"/>
      <c r="CX116" s="285" t="str">
        <f>IF(SUM(CW103:CX115)=4," ","err")</f>
        <v> </v>
      </c>
      <c r="CY116" s="286"/>
      <c r="CZ116" s="285" t="str">
        <f>IF(SUM(CY103:CZ115)=4," ","err")</f>
        <v> </v>
      </c>
      <c r="DA116" s="286"/>
      <c r="DB116" s="285" t="str">
        <f>IF(SUM(DA103:DB115)=4," ","err")</f>
        <v> </v>
      </c>
      <c r="DC116" s="287">
        <f>IF((SUM(CU103:CU115)+SUM(CW103:CW115)+SUM(CY103:CY115)+SUM(DA103:DA115))&gt;8,1,0)</f>
        <v>0</v>
      </c>
      <c r="DD116" s="284"/>
      <c r="DE116" s="285" t="str">
        <f>IF(SUM(DD103:DE115)=4," ","err")</f>
        <v> </v>
      </c>
      <c r="DF116" s="286"/>
      <c r="DG116" s="285" t="str">
        <f>IF(SUM(DF103:DG115)=4," ","err")</f>
        <v> </v>
      </c>
      <c r="DH116" s="286"/>
      <c r="DI116" s="285" t="str">
        <f>IF(SUM(DH103:DI115)=4," ","err")</f>
        <v> </v>
      </c>
      <c r="DJ116" s="286"/>
      <c r="DK116" s="285" t="str">
        <f>IF(SUM(DJ103:DK115)=4," ","err")</f>
        <v> </v>
      </c>
      <c r="DL116" s="287">
        <f>IF((SUM(DD103:DD115)+SUM(DF103:DF115)+SUM(DH103:DH115)+SUM(DJ103:DJ115))&gt;8,1,0)</f>
        <v>0</v>
      </c>
      <c r="DM116" s="284"/>
      <c r="DN116" s="285" t="str">
        <f>IF(SUM(DM103:DN115)=4," ","err")</f>
        <v> </v>
      </c>
      <c r="DO116" s="286"/>
      <c r="DP116" s="285" t="str">
        <f>IF(SUM(DO103:DP115)=4," ","err")</f>
        <v> </v>
      </c>
      <c r="DQ116" s="286"/>
      <c r="DR116" s="285" t="str">
        <f>IF(SUM(DQ103:DR115)=4," ","err")</f>
        <v> </v>
      </c>
      <c r="DS116" s="286"/>
      <c r="DT116" s="285" t="str">
        <f>IF(SUM(DS103:DT115)=4," ","err")</f>
        <v> </v>
      </c>
      <c r="DU116" s="287">
        <f>IF((SUM(DM103:DM115)+SUM(DO103:DO115)+SUM(DQ103:DQ115)+SUM(DS103:DS115))&gt;8,1,0)</f>
        <v>1</v>
      </c>
      <c r="DV116" s="284"/>
      <c r="DW116" s="285" t="str">
        <f>IF(SUM(DV103:DW115)=4," ","err")</f>
        <v> </v>
      </c>
      <c r="DX116" s="286"/>
      <c r="DY116" s="285" t="str">
        <f>IF(SUM(DX103:DY115)=4," ","err")</f>
        <v> </v>
      </c>
      <c r="DZ116" s="286"/>
      <c r="EA116" s="285" t="str">
        <f>IF(SUM(DZ103:EA115)=4," ","err")</f>
        <v> </v>
      </c>
      <c r="EB116" s="286"/>
      <c r="EC116" s="285" t="str">
        <f>IF(SUM(EB103:EC115)=4," ","err")</f>
        <v> </v>
      </c>
      <c r="ED116" s="287">
        <f>IF((SUM(DV103:DV115)+SUM(DX103:DX115)+SUM(DZ103:DZ115)+SUM(EB103:EB115))&gt;8,1,0)</f>
        <v>1</v>
      </c>
      <c r="EE116" s="284"/>
      <c r="EF116" s="285" t="str">
        <f>IF(SUM(EE103:EF115)=4," ","err")</f>
        <v> </v>
      </c>
      <c r="EG116" s="286"/>
      <c r="EH116" s="285" t="str">
        <f>IF(SUM(EG103:EH115)=4," ","err")</f>
        <v> </v>
      </c>
      <c r="EI116" s="286"/>
      <c r="EJ116" s="285" t="str">
        <f>IF(SUM(EI103:EJ115)=4," ","err")</f>
        <v> </v>
      </c>
      <c r="EK116" s="286"/>
      <c r="EL116" s="285" t="str">
        <f>IF(SUM(EK103:EL115)=4," ","err")</f>
        <v> </v>
      </c>
      <c r="EM116" s="287">
        <f>IF((SUM(EE103:EE115)+SUM(EG103:EG115)+SUM(EI103:EI115)+SUM(EK103:EK115))&gt;8,1,0)</f>
        <v>0</v>
      </c>
      <c r="EN116" s="284"/>
      <c r="EO116" s="285" t="str">
        <f>IF(SUM(EN103:EO115)=4," ","err")</f>
        <v>err</v>
      </c>
      <c r="EP116" s="286"/>
      <c r="EQ116" s="285" t="str">
        <f>IF(SUM(EP103:EQ115)=4," ","err")</f>
        <v>err</v>
      </c>
      <c r="ER116" s="286"/>
      <c r="ES116" s="285" t="str">
        <f>IF(SUM(ER103:ES115)=4," ","err")</f>
        <v>err</v>
      </c>
      <c r="ET116" s="286"/>
      <c r="EU116" s="285" t="str">
        <f>IF(SUM(ET103:EU115)=4," ","err")</f>
        <v>err</v>
      </c>
      <c r="EV116" s="287">
        <f>IF((SUM(EN103:EN115)+SUM(EP103:EP115)+SUM(ER103:ER115)+SUM(ET103:ET115))&gt;8,1,0)</f>
        <v>0</v>
      </c>
      <c r="EW116" s="284"/>
      <c r="EX116" s="285" t="str">
        <f>IF(SUM(EW103:EX115)=4," ","err")</f>
        <v>err</v>
      </c>
      <c r="EY116" s="286"/>
      <c r="EZ116" s="285" t="str">
        <f>IF(SUM(EY103:EZ115)=4," ","err")</f>
        <v>err</v>
      </c>
      <c r="FA116" s="286"/>
      <c r="FB116" s="285" t="str">
        <f>IF(SUM(FA103:FB115)=4," ","err")</f>
        <v>err</v>
      </c>
      <c r="FC116" s="286"/>
      <c r="FD116" s="285" t="str">
        <f>IF(SUM(FC103:FD115)=4," ","err")</f>
        <v>err</v>
      </c>
      <c r="FE116" s="287">
        <f>IF((SUM(EW103:EW115)+SUM(EY103:EY115)+SUM(FA103:FA115)+SUM(FC103:FC115))&gt;8,1,0)</f>
        <v>0</v>
      </c>
      <c r="FF116" s="284"/>
      <c r="FG116" s="285" t="str">
        <f>IF(SUM(FF103:FG115)=4," ","err")</f>
        <v>err</v>
      </c>
      <c r="FH116" s="286"/>
      <c r="FI116" s="285" t="str">
        <f>IF(SUM(FH103:FI115)=4," ","err")</f>
        <v>err</v>
      </c>
      <c r="FJ116" s="286"/>
      <c r="FK116" s="285" t="str">
        <f>IF(SUM(FJ103:FK115)=4," ","err")</f>
        <v>err</v>
      </c>
      <c r="FL116" s="286"/>
      <c r="FM116" s="285" t="str">
        <f>IF(SUM(FL103:FM115)=4," ","err")</f>
        <v>err</v>
      </c>
      <c r="FN116" s="287">
        <f>IF((SUM(FF103:FF115)+SUM(FH103:FH115)+SUM(FJ103:FJ115)+SUM(FL103:FL115))&gt;8,1,0)</f>
        <v>0</v>
      </c>
      <c r="FO116" s="284"/>
      <c r="FP116" s="285" t="str">
        <f>IF(SUM(FO103:FP115)=4," ","err")</f>
        <v>err</v>
      </c>
      <c r="FQ116" s="286"/>
      <c r="FR116" s="285" t="str">
        <f>IF(SUM(FQ103:FR115)=4," ","err")</f>
        <v>err</v>
      </c>
      <c r="FS116" s="286"/>
      <c r="FT116" s="285" t="str">
        <f>IF(SUM(FS103:FT115)=4," ","err")</f>
        <v>err</v>
      </c>
      <c r="FU116" s="286"/>
      <c r="FV116" s="285" t="str">
        <f>IF(SUM(FU103:FV115)=4," ","err")</f>
        <v>err</v>
      </c>
      <c r="FW116" s="287">
        <f>IF((SUM(FO103:FO115)+SUM(FQ103:FQ115)+SUM(FS103:FS115)+SUM(FU103:FU115))&gt;8,1,0)</f>
        <v>0</v>
      </c>
    </row>
    <row r="117" ht="15">
      <c r="A117" s="228" t="s">
        <v>324</v>
      </c>
    </row>
    <row r="118" ht="15.75" thickBot="1"/>
    <row r="119" spans="1:179" ht="21" customHeight="1" thickBot="1">
      <c r="A119" s="328"/>
      <c r="B119" s="291"/>
      <c r="C119" s="292"/>
      <c r="D119" s="320"/>
      <c r="E119" s="293"/>
      <c r="F119" s="294"/>
      <c r="G119" s="294"/>
      <c r="H119" s="294"/>
      <c r="I119" s="294"/>
      <c r="J119" s="294"/>
      <c r="K119" s="294"/>
      <c r="L119" s="294"/>
      <c r="M119" s="294"/>
      <c r="N119" s="294"/>
      <c r="O119" s="294"/>
      <c r="P119" s="294"/>
      <c r="Q119" s="295"/>
      <c r="R119" s="576"/>
      <c r="S119" s="577"/>
      <c r="T119" s="577"/>
      <c r="U119" s="577"/>
      <c r="V119" s="577"/>
      <c r="W119" s="577"/>
      <c r="X119" s="577"/>
      <c r="Y119" s="577"/>
      <c r="Z119" s="578"/>
      <c r="AA119" s="576"/>
      <c r="AB119" s="577"/>
      <c r="AC119" s="577"/>
      <c r="AD119" s="577"/>
      <c r="AE119" s="577"/>
      <c r="AF119" s="577"/>
      <c r="AG119" s="577"/>
      <c r="AH119" s="577"/>
      <c r="AI119" s="578"/>
      <c r="AJ119" s="576"/>
      <c r="AK119" s="577"/>
      <c r="AL119" s="577"/>
      <c r="AM119" s="577"/>
      <c r="AN119" s="577"/>
      <c r="AO119" s="577"/>
      <c r="AP119" s="577"/>
      <c r="AQ119" s="577"/>
      <c r="AR119" s="578"/>
      <c r="AS119" s="576"/>
      <c r="AT119" s="577"/>
      <c r="AU119" s="577"/>
      <c r="AV119" s="577"/>
      <c r="AW119" s="577"/>
      <c r="AX119" s="577"/>
      <c r="AY119" s="577"/>
      <c r="AZ119" s="577"/>
      <c r="BA119" s="578"/>
      <c r="BB119" s="576"/>
      <c r="BC119" s="577"/>
      <c r="BD119" s="577"/>
      <c r="BE119" s="577"/>
      <c r="BF119" s="577"/>
      <c r="BG119" s="577"/>
      <c r="BH119" s="577"/>
      <c r="BI119" s="577"/>
      <c r="BJ119" s="578"/>
      <c r="BK119" s="576"/>
      <c r="BL119" s="577"/>
      <c r="BM119" s="577"/>
      <c r="BN119" s="577"/>
      <c r="BO119" s="577"/>
      <c r="BP119" s="577"/>
      <c r="BQ119" s="577"/>
      <c r="BR119" s="577"/>
      <c r="BS119" s="578"/>
      <c r="BT119" s="576"/>
      <c r="BU119" s="577"/>
      <c r="BV119" s="577"/>
      <c r="BW119" s="577"/>
      <c r="BX119" s="577"/>
      <c r="BY119" s="577"/>
      <c r="BZ119" s="577"/>
      <c r="CA119" s="577"/>
      <c r="CB119" s="578"/>
      <c r="CC119" s="576"/>
      <c r="CD119" s="577"/>
      <c r="CE119" s="577"/>
      <c r="CF119" s="577"/>
      <c r="CG119" s="577"/>
      <c r="CH119" s="577"/>
      <c r="CI119" s="577"/>
      <c r="CJ119" s="577"/>
      <c r="CK119" s="578"/>
      <c r="CL119" s="576"/>
      <c r="CM119" s="577"/>
      <c r="CN119" s="577"/>
      <c r="CO119" s="577"/>
      <c r="CP119" s="577"/>
      <c r="CQ119" s="577"/>
      <c r="CR119" s="577"/>
      <c r="CS119" s="577"/>
      <c r="CT119" s="578"/>
      <c r="CU119" s="576"/>
      <c r="CV119" s="577"/>
      <c r="CW119" s="577"/>
      <c r="CX119" s="577"/>
      <c r="CY119" s="577"/>
      <c r="CZ119" s="577"/>
      <c r="DA119" s="577"/>
      <c r="DB119" s="577"/>
      <c r="DC119" s="578"/>
      <c r="DD119" s="576"/>
      <c r="DE119" s="577"/>
      <c r="DF119" s="577"/>
      <c r="DG119" s="577"/>
      <c r="DH119" s="577"/>
      <c r="DI119" s="577"/>
      <c r="DJ119" s="577"/>
      <c r="DK119" s="577"/>
      <c r="DL119" s="578"/>
      <c r="DM119" s="576"/>
      <c r="DN119" s="577"/>
      <c r="DO119" s="577"/>
      <c r="DP119" s="577"/>
      <c r="DQ119" s="577"/>
      <c r="DR119" s="577"/>
      <c r="DS119" s="577"/>
      <c r="DT119" s="577"/>
      <c r="DU119" s="578"/>
      <c r="DV119" s="576"/>
      <c r="DW119" s="577"/>
      <c r="DX119" s="577"/>
      <c r="DY119" s="577"/>
      <c r="DZ119" s="577"/>
      <c r="EA119" s="577"/>
      <c r="EB119" s="577"/>
      <c r="EC119" s="577"/>
      <c r="ED119" s="578"/>
      <c r="EE119" s="576"/>
      <c r="EF119" s="577"/>
      <c r="EG119" s="577"/>
      <c r="EH119" s="577"/>
      <c r="EI119" s="577"/>
      <c r="EJ119" s="577"/>
      <c r="EK119" s="577"/>
      <c r="EL119" s="577"/>
      <c r="EM119" s="578"/>
      <c r="EN119" s="576"/>
      <c r="EO119" s="577"/>
      <c r="EP119" s="577"/>
      <c r="EQ119" s="577"/>
      <c r="ER119" s="577"/>
      <c r="ES119" s="577"/>
      <c r="ET119" s="577"/>
      <c r="EU119" s="577"/>
      <c r="EV119" s="578"/>
      <c r="EW119" s="576"/>
      <c r="EX119" s="577"/>
      <c r="EY119" s="577"/>
      <c r="EZ119" s="577"/>
      <c r="FA119" s="577"/>
      <c r="FB119" s="577"/>
      <c r="FC119" s="577"/>
      <c r="FD119" s="577"/>
      <c r="FE119" s="578"/>
      <c r="FF119" s="576"/>
      <c r="FG119" s="577"/>
      <c r="FH119" s="577"/>
      <c r="FI119" s="577"/>
      <c r="FJ119" s="577"/>
      <c r="FK119" s="577"/>
      <c r="FL119" s="577"/>
      <c r="FM119" s="577"/>
      <c r="FN119" s="578"/>
      <c r="FO119" s="576"/>
      <c r="FP119" s="577"/>
      <c r="FQ119" s="577"/>
      <c r="FR119" s="577"/>
      <c r="FS119" s="577"/>
      <c r="FT119" s="577"/>
      <c r="FU119" s="577"/>
      <c r="FV119" s="577"/>
      <c r="FW119" s="578"/>
    </row>
    <row r="120" spans="1:179" ht="15.75">
      <c r="A120" s="256"/>
      <c r="B120" s="314"/>
      <c r="C120" s="244">
        <f aca="true" t="shared" si="67" ref="C120:C127">+N120+O120</f>
        <v>0</v>
      </c>
      <c r="D120" s="311"/>
      <c r="E120" s="317"/>
      <c r="F120" s="252">
        <f>+R120+AA120+AJ120+AS120+BB120+BK120+BT120+CC120+CL120+CU120+DD120+DM120+DV120+EE120+EN120+EW120+FF120+FO120</f>
        <v>0</v>
      </c>
      <c r="G120" s="252">
        <f aca="true" t="shared" si="68" ref="G120:M131">+S120+AB120+AK120+AT120+BC120+BL120+BU120+CD120+CM120+CV120+DE120+DN120+DW120+EF120+EO120+EX120+FG120+FP120</f>
        <v>0</v>
      </c>
      <c r="H120" s="252">
        <f t="shared" si="68"/>
        <v>0</v>
      </c>
      <c r="I120" s="252">
        <f t="shared" si="68"/>
        <v>0</v>
      </c>
      <c r="J120" s="252">
        <f t="shared" si="68"/>
        <v>0</v>
      </c>
      <c r="K120" s="252">
        <f t="shared" si="68"/>
        <v>0</v>
      </c>
      <c r="L120" s="252">
        <f t="shared" si="68"/>
        <v>0</v>
      </c>
      <c r="M120" s="258">
        <f t="shared" si="68"/>
        <v>0</v>
      </c>
      <c r="N120" s="251">
        <f>+F120+H120+J120+L120</f>
        <v>0</v>
      </c>
      <c r="O120" s="252">
        <f>+G120+I120+K120+M120</f>
        <v>0</v>
      </c>
      <c r="P120" s="261">
        <f>+Z120+AI120+AR120+BA120+BJ120+BS120+CB120+CK120+CT120+DC120+DL120+DU120+ED120+EM120+EV120+FE120+FN120+FW120</f>
        <v>0</v>
      </c>
      <c r="Q120" s="298" t="e">
        <f>+SUM(N120*2+P120)/(N120+O120)</f>
        <v>#DIV/0!</v>
      </c>
      <c r="R120" s="274"/>
      <c r="S120" s="248"/>
      <c r="T120" s="274"/>
      <c r="U120" s="248"/>
      <c r="V120" s="274"/>
      <c r="W120" s="248"/>
      <c r="X120" s="274"/>
      <c r="Y120" s="275"/>
      <c r="Z120" s="281"/>
      <c r="AA120" s="273"/>
      <c r="AB120" s="248"/>
      <c r="AC120" s="274"/>
      <c r="AD120" s="248"/>
      <c r="AE120" s="274"/>
      <c r="AF120" s="248"/>
      <c r="AG120" s="274"/>
      <c r="AH120" s="275"/>
      <c r="AI120" s="281"/>
      <c r="AJ120" s="273"/>
      <c r="AK120" s="248"/>
      <c r="AL120" s="274"/>
      <c r="AM120" s="248"/>
      <c r="AN120" s="274"/>
      <c r="AO120" s="248"/>
      <c r="AP120" s="274"/>
      <c r="AQ120" s="275"/>
      <c r="AR120" s="281"/>
      <c r="AS120" s="273"/>
      <c r="AT120" s="248"/>
      <c r="AU120" s="274"/>
      <c r="AV120" s="248"/>
      <c r="AW120" s="274"/>
      <c r="AX120" s="248"/>
      <c r="AY120" s="274"/>
      <c r="AZ120" s="275"/>
      <c r="BA120" s="281"/>
      <c r="BB120" s="273"/>
      <c r="BC120" s="248"/>
      <c r="BD120" s="274"/>
      <c r="BE120" s="248"/>
      <c r="BF120" s="274"/>
      <c r="BG120" s="248"/>
      <c r="BH120" s="274"/>
      <c r="BI120" s="275"/>
      <c r="BJ120" s="281"/>
      <c r="BK120" s="273"/>
      <c r="BL120" s="248"/>
      <c r="BM120" s="274"/>
      <c r="BN120" s="248"/>
      <c r="BO120" s="274"/>
      <c r="BP120" s="248"/>
      <c r="BQ120" s="274"/>
      <c r="BR120" s="275"/>
      <c r="BS120" s="281"/>
      <c r="BT120" s="273"/>
      <c r="BU120" s="248"/>
      <c r="BV120" s="274"/>
      <c r="BW120" s="248"/>
      <c r="BX120" s="274"/>
      <c r="BY120" s="248"/>
      <c r="BZ120" s="274"/>
      <c r="CA120" s="275"/>
      <c r="CB120" s="281"/>
      <c r="CC120" s="273"/>
      <c r="CD120" s="248"/>
      <c r="CE120" s="274"/>
      <c r="CF120" s="248"/>
      <c r="CG120" s="274"/>
      <c r="CH120" s="248"/>
      <c r="CI120" s="274"/>
      <c r="CJ120" s="275"/>
      <c r="CK120" s="281"/>
      <c r="CL120" s="273"/>
      <c r="CM120" s="248"/>
      <c r="CN120" s="274"/>
      <c r="CO120" s="248"/>
      <c r="CP120" s="274"/>
      <c r="CQ120" s="248"/>
      <c r="CR120" s="274"/>
      <c r="CS120" s="275"/>
      <c r="CT120" s="281"/>
      <c r="CU120" s="273"/>
      <c r="CV120" s="248"/>
      <c r="CW120" s="274"/>
      <c r="CX120" s="248"/>
      <c r="CY120" s="274"/>
      <c r="CZ120" s="248"/>
      <c r="DA120" s="274"/>
      <c r="DB120" s="275"/>
      <c r="DC120" s="281"/>
      <c r="DD120" s="273"/>
      <c r="DE120" s="248"/>
      <c r="DF120" s="274"/>
      <c r="DG120" s="248"/>
      <c r="DH120" s="274"/>
      <c r="DI120" s="248"/>
      <c r="DJ120" s="274"/>
      <c r="DK120" s="275"/>
      <c r="DL120" s="281"/>
      <c r="DM120" s="273"/>
      <c r="DN120" s="248"/>
      <c r="DO120" s="274"/>
      <c r="DP120" s="248"/>
      <c r="DQ120" s="274"/>
      <c r="DR120" s="248"/>
      <c r="DS120" s="274"/>
      <c r="DT120" s="275"/>
      <c r="DU120" s="281"/>
      <c r="DV120" s="273"/>
      <c r="DW120" s="248"/>
      <c r="DX120" s="274"/>
      <c r="DY120" s="248"/>
      <c r="DZ120" s="274"/>
      <c r="EA120" s="248"/>
      <c r="EB120" s="274"/>
      <c r="EC120" s="275"/>
      <c r="ED120" s="281"/>
      <c r="EE120" s="273"/>
      <c r="EF120" s="248"/>
      <c r="EG120" s="274"/>
      <c r="EH120" s="248"/>
      <c r="EI120" s="274"/>
      <c r="EJ120" s="248"/>
      <c r="EK120" s="274"/>
      <c r="EL120" s="275"/>
      <c r="EM120" s="281"/>
      <c r="EN120" s="273"/>
      <c r="EO120" s="248"/>
      <c r="EP120" s="274"/>
      <c r="EQ120" s="248"/>
      <c r="ER120" s="274"/>
      <c r="ES120" s="248"/>
      <c r="ET120" s="274"/>
      <c r="EU120" s="275"/>
      <c r="EV120" s="281"/>
      <c r="EW120" s="273"/>
      <c r="EX120" s="248"/>
      <c r="EY120" s="274"/>
      <c r="EZ120" s="248"/>
      <c r="FA120" s="274"/>
      <c r="FB120" s="248"/>
      <c r="FC120" s="274"/>
      <c r="FD120" s="275"/>
      <c r="FE120" s="281"/>
      <c r="FF120" s="273"/>
      <c r="FG120" s="248"/>
      <c r="FH120" s="274"/>
      <c r="FI120" s="248"/>
      <c r="FJ120" s="274"/>
      <c r="FK120" s="248"/>
      <c r="FL120" s="274"/>
      <c r="FM120" s="275"/>
      <c r="FN120" s="281"/>
      <c r="FO120" s="273"/>
      <c r="FP120" s="248"/>
      <c r="FQ120" s="274"/>
      <c r="FR120" s="248"/>
      <c r="FS120" s="274"/>
      <c r="FT120" s="248"/>
      <c r="FU120" s="274"/>
      <c r="FV120" s="275"/>
      <c r="FW120" s="281"/>
    </row>
    <row r="121" spans="1:179" ht="15.75">
      <c r="A121" s="245"/>
      <c r="B121" s="315"/>
      <c r="C121" s="242">
        <f t="shared" si="67"/>
        <v>0</v>
      </c>
      <c r="D121" s="312"/>
      <c r="E121" s="318"/>
      <c r="F121" s="250">
        <f aca="true" t="shared" si="69" ref="F121:F131">+R121+AA121+AJ121+AS121+BB121+BK121+BT121+CC121+CL121+CU121+DD121+DM121+DV121+EE121+EN121+EW121+FF121+FO121</f>
        <v>0</v>
      </c>
      <c r="G121" s="250">
        <f t="shared" si="68"/>
        <v>0</v>
      </c>
      <c r="H121" s="250">
        <f t="shared" si="68"/>
        <v>0</v>
      </c>
      <c r="I121" s="250">
        <f t="shared" si="68"/>
        <v>0</v>
      </c>
      <c r="J121" s="250">
        <f t="shared" si="68"/>
        <v>0</v>
      </c>
      <c r="K121" s="250">
        <f t="shared" si="68"/>
        <v>0</v>
      </c>
      <c r="L121" s="250">
        <f t="shared" si="68"/>
        <v>0</v>
      </c>
      <c r="M121" s="259">
        <f t="shared" si="68"/>
        <v>0</v>
      </c>
      <c r="N121" s="253">
        <f aca="true" t="shared" si="70" ref="N121:O129">+F121+H121+J121+L121</f>
        <v>0</v>
      </c>
      <c r="O121" s="250">
        <f t="shared" si="70"/>
        <v>0</v>
      </c>
      <c r="P121" s="262">
        <f aca="true" t="shared" si="71" ref="P121:P127">+Z121+AI121+AR121+BA121+BJ121+BS121+CB121+CK121+CT121+DC121+DL121+DU121+ED121+EM121+EV121+FE121+FN121+FW121</f>
        <v>0</v>
      </c>
      <c r="Q121" s="299" t="e">
        <f aca="true" t="shared" si="72" ref="Q121:Q127">+SUM(N121*2+P121)/(N121+O121)</f>
        <v>#DIV/0!</v>
      </c>
      <c r="R121" s="267"/>
      <c r="S121" s="243"/>
      <c r="T121" s="267"/>
      <c r="U121" s="243"/>
      <c r="V121" s="267"/>
      <c r="W121" s="243"/>
      <c r="X121" s="267"/>
      <c r="Y121" s="277"/>
      <c r="Z121" s="282"/>
      <c r="AA121" s="276"/>
      <c r="AB121" s="243"/>
      <c r="AC121" s="267"/>
      <c r="AD121" s="243"/>
      <c r="AE121" s="267"/>
      <c r="AF121" s="243"/>
      <c r="AG121" s="267"/>
      <c r="AH121" s="277"/>
      <c r="AI121" s="282"/>
      <c r="AJ121" s="276"/>
      <c r="AK121" s="243"/>
      <c r="AL121" s="267"/>
      <c r="AM121" s="243"/>
      <c r="AN121" s="267"/>
      <c r="AO121" s="243"/>
      <c r="AP121" s="267"/>
      <c r="AQ121" s="277"/>
      <c r="AR121" s="282"/>
      <c r="AS121" s="276"/>
      <c r="AT121" s="243"/>
      <c r="AU121" s="267"/>
      <c r="AV121" s="243"/>
      <c r="AW121" s="267"/>
      <c r="AX121" s="243"/>
      <c r="AY121" s="267"/>
      <c r="AZ121" s="277"/>
      <c r="BA121" s="282"/>
      <c r="BB121" s="276"/>
      <c r="BC121" s="243"/>
      <c r="BD121" s="267"/>
      <c r="BE121" s="243"/>
      <c r="BF121" s="267"/>
      <c r="BG121" s="243"/>
      <c r="BH121" s="267"/>
      <c r="BI121" s="277"/>
      <c r="BJ121" s="282"/>
      <c r="BK121" s="276"/>
      <c r="BL121" s="243"/>
      <c r="BM121" s="267"/>
      <c r="BN121" s="243"/>
      <c r="BO121" s="267"/>
      <c r="BP121" s="243"/>
      <c r="BQ121" s="267"/>
      <c r="BR121" s="277"/>
      <c r="BS121" s="282"/>
      <c r="BT121" s="276"/>
      <c r="BU121" s="243"/>
      <c r="BV121" s="267"/>
      <c r="BW121" s="243"/>
      <c r="BX121" s="267"/>
      <c r="BY121" s="243"/>
      <c r="BZ121" s="267"/>
      <c r="CA121" s="277"/>
      <c r="CB121" s="282"/>
      <c r="CC121" s="276"/>
      <c r="CD121" s="243"/>
      <c r="CE121" s="267"/>
      <c r="CF121" s="243"/>
      <c r="CG121" s="267"/>
      <c r="CH121" s="243"/>
      <c r="CI121" s="267"/>
      <c r="CJ121" s="277"/>
      <c r="CK121" s="282"/>
      <c r="CL121" s="276"/>
      <c r="CM121" s="243"/>
      <c r="CN121" s="267"/>
      <c r="CO121" s="243"/>
      <c r="CP121" s="267"/>
      <c r="CQ121" s="243"/>
      <c r="CR121" s="267"/>
      <c r="CS121" s="277"/>
      <c r="CT121" s="282"/>
      <c r="CU121" s="276"/>
      <c r="CV121" s="243"/>
      <c r="CW121" s="267"/>
      <c r="CX121" s="243"/>
      <c r="CY121" s="267"/>
      <c r="CZ121" s="243"/>
      <c r="DA121" s="267"/>
      <c r="DB121" s="277"/>
      <c r="DC121" s="282"/>
      <c r="DD121" s="276"/>
      <c r="DE121" s="243"/>
      <c r="DF121" s="267"/>
      <c r="DG121" s="243"/>
      <c r="DH121" s="267"/>
      <c r="DI121" s="243"/>
      <c r="DJ121" s="267"/>
      <c r="DK121" s="277"/>
      <c r="DL121" s="282"/>
      <c r="DM121" s="276"/>
      <c r="DN121" s="243"/>
      <c r="DO121" s="267"/>
      <c r="DP121" s="243"/>
      <c r="DQ121" s="267"/>
      <c r="DR121" s="243"/>
      <c r="DS121" s="267"/>
      <c r="DT121" s="277"/>
      <c r="DU121" s="282"/>
      <c r="DV121" s="276"/>
      <c r="DW121" s="243"/>
      <c r="DX121" s="267"/>
      <c r="DY121" s="243"/>
      <c r="DZ121" s="267"/>
      <c r="EA121" s="243"/>
      <c r="EB121" s="267"/>
      <c r="EC121" s="277"/>
      <c r="ED121" s="282"/>
      <c r="EE121" s="276"/>
      <c r="EF121" s="243"/>
      <c r="EG121" s="267"/>
      <c r="EH121" s="243"/>
      <c r="EI121" s="267"/>
      <c r="EJ121" s="243"/>
      <c r="EK121" s="267"/>
      <c r="EL121" s="277"/>
      <c r="EM121" s="282"/>
      <c r="EN121" s="276"/>
      <c r="EO121" s="243"/>
      <c r="EP121" s="267"/>
      <c r="EQ121" s="243"/>
      <c r="ER121" s="267"/>
      <c r="ES121" s="243"/>
      <c r="ET121" s="267"/>
      <c r="EU121" s="277"/>
      <c r="EV121" s="282"/>
      <c r="EW121" s="276"/>
      <c r="EX121" s="243"/>
      <c r="EY121" s="267"/>
      <c r="EZ121" s="243"/>
      <c r="FA121" s="267"/>
      <c r="FB121" s="243"/>
      <c r="FC121" s="267"/>
      <c r="FD121" s="277"/>
      <c r="FE121" s="282"/>
      <c r="FF121" s="276"/>
      <c r="FG121" s="243"/>
      <c r="FH121" s="267"/>
      <c r="FI121" s="243"/>
      <c r="FJ121" s="267"/>
      <c r="FK121" s="243"/>
      <c r="FL121" s="267"/>
      <c r="FM121" s="277"/>
      <c r="FN121" s="282"/>
      <c r="FO121" s="276"/>
      <c r="FP121" s="243"/>
      <c r="FQ121" s="267"/>
      <c r="FR121" s="243"/>
      <c r="FS121" s="267"/>
      <c r="FT121" s="243"/>
      <c r="FU121" s="267"/>
      <c r="FV121" s="277"/>
      <c r="FW121" s="282"/>
    </row>
    <row r="122" spans="1:179" ht="15.75">
      <c r="A122" s="245"/>
      <c r="B122" s="315"/>
      <c r="C122" s="242">
        <f t="shared" si="67"/>
        <v>0</v>
      </c>
      <c r="D122" s="312"/>
      <c r="E122" s="318"/>
      <c r="F122" s="250">
        <f t="shared" si="69"/>
        <v>0</v>
      </c>
      <c r="G122" s="250">
        <f t="shared" si="68"/>
        <v>0</v>
      </c>
      <c r="H122" s="250">
        <f t="shared" si="68"/>
        <v>0</v>
      </c>
      <c r="I122" s="250">
        <f t="shared" si="68"/>
        <v>0</v>
      </c>
      <c r="J122" s="250">
        <f t="shared" si="68"/>
        <v>0</v>
      </c>
      <c r="K122" s="250">
        <f t="shared" si="68"/>
        <v>0</v>
      </c>
      <c r="L122" s="250">
        <f t="shared" si="68"/>
        <v>0</v>
      </c>
      <c r="M122" s="259">
        <f t="shared" si="68"/>
        <v>0</v>
      </c>
      <c r="N122" s="253">
        <f t="shared" si="70"/>
        <v>0</v>
      </c>
      <c r="O122" s="250">
        <f t="shared" si="70"/>
        <v>0</v>
      </c>
      <c r="P122" s="262">
        <f t="shared" si="71"/>
        <v>0</v>
      </c>
      <c r="Q122" s="299" t="e">
        <f t="shared" si="72"/>
        <v>#DIV/0!</v>
      </c>
      <c r="R122" s="267"/>
      <c r="S122" s="243"/>
      <c r="T122" s="267"/>
      <c r="U122" s="243"/>
      <c r="V122" s="267"/>
      <c r="W122" s="243"/>
      <c r="X122" s="267"/>
      <c r="Y122" s="277"/>
      <c r="Z122" s="282"/>
      <c r="AA122" s="276"/>
      <c r="AB122" s="243"/>
      <c r="AC122" s="267"/>
      <c r="AD122" s="243"/>
      <c r="AE122" s="267"/>
      <c r="AF122" s="243"/>
      <c r="AG122" s="267"/>
      <c r="AH122" s="277"/>
      <c r="AI122" s="282"/>
      <c r="AJ122" s="276"/>
      <c r="AK122" s="243"/>
      <c r="AL122" s="267"/>
      <c r="AM122" s="243"/>
      <c r="AN122" s="267"/>
      <c r="AO122" s="243"/>
      <c r="AP122" s="267"/>
      <c r="AQ122" s="277"/>
      <c r="AR122" s="282"/>
      <c r="AS122" s="276"/>
      <c r="AT122" s="243"/>
      <c r="AU122" s="267"/>
      <c r="AV122" s="243"/>
      <c r="AW122" s="267"/>
      <c r="AX122" s="243"/>
      <c r="AY122" s="267"/>
      <c r="AZ122" s="277"/>
      <c r="BA122" s="282"/>
      <c r="BB122" s="276"/>
      <c r="BC122" s="243"/>
      <c r="BD122" s="267"/>
      <c r="BE122" s="243"/>
      <c r="BF122" s="267"/>
      <c r="BG122" s="243"/>
      <c r="BH122" s="267"/>
      <c r="BI122" s="277"/>
      <c r="BJ122" s="282"/>
      <c r="BK122" s="276"/>
      <c r="BL122" s="243"/>
      <c r="BM122" s="267"/>
      <c r="BN122" s="243"/>
      <c r="BO122" s="267"/>
      <c r="BP122" s="243"/>
      <c r="BQ122" s="267"/>
      <c r="BR122" s="277"/>
      <c r="BS122" s="282"/>
      <c r="BT122" s="276"/>
      <c r="BU122" s="243"/>
      <c r="BV122" s="267"/>
      <c r="BW122" s="243"/>
      <c r="BX122" s="267"/>
      <c r="BY122" s="243"/>
      <c r="BZ122" s="267"/>
      <c r="CA122" s="277"/>
      <c r="CB122" s="282"/>
      <c r="CC122" s="276"/>
      <c r="CD122" s="243"/>
      <c r="CE122" s="267"/>
      <c r="CF122" s="243"/>
      <c r="CG122" s="267"/>
      <c r="CH122" s="243"/>
      <c r="CI122" s="267"/>
      <c r="CJ122" s="277"/>
      <c r="CK122" s="282"/>
      <c r="CL122" s="276"/>
      <c r="CM122" s="243"/>
      <c r="CN122" s="267"/>
      <c r="CO122" s="243"/>
      <c r="CP122" s="267"/>
      <c r="CQ122" s="243"/>
      <c r="CR122" s="267"/>
      <c r="CS122" s="277"/>
      <c r="CT122" s="282"/>
      <c r="CU122" s="276"/>
      <c r="CV122" s="243"/>
      <c r="CW122" s="267"/>
      <c r="CX122" s="243"/>
      <c r="CY122" s="267"/>
      <c r="CZ122" s="243"/>
      <c r="DA122" s="267"/>
      <c r="DB122" s="277"/>
      <c r="DC122" s="282"/>
      <c r="DD122" s="276"/>
      <c r="DE122" s="243"/>
      <c r="DF122" s="267"/>
      <c r="DG122" s="243"/>
      <c r="DH122" s="267"/>
      <c r="DI122" s="243"/>
      <c r="DJ122" s="267"/>
      <c r="DK122" s="277"/>
      <c r="DL122" s="282"/>
      <c r="DM122" s="276"/>
      <c r="DN122" s="243"/>
      <c r="DO122" s="267"/>
      <c r="DP122" s="243"/>
      <c r="DQ122" s="267"/>
      <c r="DR122" s="243"/>
      <c r="DS122" s="267"/>
      <c r="DT122" s="277"/>
      <c r="DU122" s="282"/>
      <c r="DV122" s="276"/>
      <c r="DW122" s="243"/>
      <c r="DX122" s="267"/>
      <c r="DY122" s="243"/>
      <c r="DZ122" s="267"/>
      <c r="EA122" s="243"/>
      <c r="EB122" s="267"/>
      <c r="EC122" s="277"/>
      <c r="ED122" s="282"/>
      <c r="EE122" s="276"/>
      <c r="EF122" s="243"/>
      <c r="EG122" s="267"/>
      <c r="EH122" s="243"/>
      <c r="EI122" s="267"/>
      <c r="EJ122" s="243"/>
      <c r="EK122" s="267"/>
      <c r="EL122" s="277"/>
      <c r="EM122" s="282"/>
      <c r="EN122" s="276"/>
      <c r="EO122" s="243"/>
      <c r="EP122" s="267"/>
      <c r="EQ122" s="243"/>
      <c r="ER122" s="267"/>
      <c r="ES122" s="243"/>
      <c r="ET122" s="267"/>
      <c r="EU122" s="277"/>
      <c r="EV122" s="282"/>
      <c r="EW122" s="276"/>
      <c r="EX122" s="243"/>
      <c r="EY122" s="267"/>
      <c r="EZ122" s="243"/>
      <c r="FA122" s="267"/>
      <c r="FB122" s="243"/>
      <c r="FC122" s="267"/>
      <c r="FD122" s="277"/>
      <c r="FE122" s="282"/>
      <c r="FF122" s="276"/>
      <c r="FG122" s="243"/>
      <c r="FH122" s="267"/>
      <c r="FI122" s="243"/>
      <c r="FJ122" s="267"/>
      <c r="FK122" s="243"/>
      <c r="FL122" s="267"/>
      <c r="FM122" s="277"/>
      <c r="FN122" s="282"/>
      <c r="FO122" s="276"/>
      <c r="FP122" s="243"/>
      <c r="FQ122" s="267"/>
      <c r="FR122" s="243"/>
      <c r="FS122" s="267"/>
      <c r="FT122" s="243"/>
      <c r="FU122" s="267"/>
      <c r="FV122" s="277"/>
      <c r="FW122" s="282"/>
    </row>
    <row r="123" spans="1:179" ht="15.75">
      <c r="A123" s="245"/>
      <c r="B123" s="315"/>
      <c r="C123" s="242">
        <f t="shared" si="67"/>
        <v>0</v>
      </c>
      <c r="D123" s="312"/>
      <c r="E123" s="318"/>
      <c r="F123" s="250">
        <f t="shared" si="69"/>
        <v>0</v>
      </c>
      <c r="G123" s="250">
        <f t="shared" si="68"/>
        <v>0</v>
      </c>
      <c r="H123" s="250">
        <f t="shared" si="68"/>
        <v>0</v>
      </c>
      <c r="I123" s="250">
        <f t="shared" si="68"/>
        <v>0</v>
      </c>
      <c r="J123" s="250">
        <f t="shared" si="68"/>
        <v>0</v>
      </c>
      <c r="K123" s="250">
        <f t="shared" si="68"/>
        <v>0</v>
      </c>
      <c r="L123" s="250">
        <f t="shared" si="68"/>
        <v>0</v>
      </c>
      <c r="M123" s="259">
        <f t="shared" si="68"/>
        <v>0</v>
      </c>
      <c r="N123" s="253">
        <f t="shared" si="70"/>
        <v>0</v>
      </c>
      <c r="O123" s="250">
        <f t="shared" si="70"/>
        <v>0</v>
      </c>
      <c r="P123" s="262">
        <f t="shared" si="71"/>
        <v>0</v>
      </c>
      <c r="Q123" s="299" t="e">
        <f t="shared" si="72"/>
        <v>#DIV/0!</v>
      </c>
      <c r="R123" s="267"/>
      <c r="S123" s="243"/>
      <c r="T123" s="267"/>
      <c r="U123" s="243"/>
      <c r="V123" s="267"/>
      <c r="W123" s="243"/>
      <c r="X123" s="267"/>
      <c r="Y123" s="277"/>
      <c r="Z123" s="282"/>
      <c r="AA123" s="276"/>
      <c r="AB123" s="243"/>
      <c r="AC123" s="267"/>
      <c r="AD123" s="243"/>
      <c r="AE123" s="267"/>
      <c r="AF123" s="243"/>
      <c r="AG123" s="267"/>
      <c r="AH123" s="277"/>
      <c r="AI123" s="282"/>
      <c r="AJ123" s="276"/>
      <c r="AK123" s="243"/>
      <c r="AL123" s="267"/>
      <c r="AM123" s="243"/>
      <c r="AN123" s="267"/>
      <c r="AO123" s="243"/>
      <c r="AP123" s="267"/>
      <c r="AQ123" s="277"/>
      <c r="AR123" s="282"/>
      <c r="AS123" s="276"/>
      <c r="AT123" s="243"/>
      <c r="AU123" s="267"/>
      <c r="AV123" s="243"/>
      <c r="AW123" s="267"/>
      <c r="AX123" s="243"/>
      <c r="AY123" s="267"/>
      <c r="AZ123" s="277"/>
      <c r="BA123" s="282"/>
      <c r="BB123" s="276"/>
      <c r="BC123" s="243"/>
      <c r="BD123" s="267"/>
      <c r="BE123" s="243"/>
      <c r="BF123" s="267"/>
      <c r="BG123" s="243"/>
      <c r="BH123" s="267"/>
      <c r="BI123" s="277"/>
      <c r="BJ123" s="282"/>
      <c r="BK123" s="276"/>
      <c r="BL123" s="243"/>
      <c r="BM123" s="267"/>
      <c r="BN123" s="243"/>
      <c r="BO123" s="267"/>
      <c r="BP123" s="243"/>
      <c r="BQ123" s="267"/>
      <c r="BR123" s="277"/>
      <c r="BS123" s="282"/>
      <c r="BT123" s="276"/>
      <c r="BU123" s="243"/>
      <c r="BV123" s="267"/>
      <c r="BW123" s="243"/>
      <c r="BX123" s="267"/>
      <c r="BY123" s="243"/>
      <c r="BZ123" s="267"/>
      <c r="CA123" s="277"/>
      <c r="CB123" s="282"/>
      <c r="CC123" s="276"/>
      <c r="CD123" s="243"/>
      <c r="CE123" s="267"/>
      <c r="CF123" s="243"/>
      <c r="CG123" s="267"/>
      <c r="CH123" s="243"/>
      <c r="CI123" s="267"/>
      <c r="CJ123" s="277"/>
      <c r="CK123" s="282"/>
      <c r="CL123" s="276"/>
      <c r="CM123" s="243"/>
      <c r="CN123" s="267"/>
      <c r="CO123" s="243"/>
      <c r="CP123" s="267"/>
      <c r="CQ123" s="243"/>
      <c r="CR123" s="267"/>
      <c r="CS123" s="277"/>
      <c r="CT123" s="282"/>
      <c r="CU123" s="276"/>
      <c r="CV123" s="243"/>
      <c r="CW123" s="267"/>
      <c r="CX123" s="243"/>
      <c r="CY123" s="267"/>
      <c r="CZ123" s="243"/>
      <c r="DA123" s="267"/>
      <c r="DB123" s="277"/>
      <c r="DC123" s="282"/>
      <c r="DD123" s="276"/>
      <c r="DE123" s="243"/>
      <c r="DF123" s="267"/>
      <c r="DG123" s="243"/>
      <c r="DH123" s="267"/>
      <c r="DI123" s="243"/>
      <c r="DJ123" s="267"/>
      <c r="DK123" s="277"/>
      <c r="DL123" s="282"/>
      <c r="DM123" s="276"/>
      <c r="DN123" s="243"/>
      <c r="DO123" s="267"/>
      <c r="DP123" s="243"/>
      <c r="DQ123" s="267"/>
      <c r="DR123" s="243"/>
      <c r="DS123" s="267"/>
      <c r="DT123" s="277"/>
      <c r="DU123" s="282"/>
      <c r="DV123" s="276"/>
      <c r="DW123" s="243"/>
      <c r="DX123" s="267"/>
      <c r="DY123" s="243"/>
      <c r="DZ123" s="267"/>
      <c r="EA123" s="243"/>
      <c r="EB123" s="267"/>
      <c r="EC123" s="277"/>
      <c r="ED123" s="282"/>
      <c r="EE123" s="276"/>
      <c r="EF123" s="243"/>
      <c r="EG123" s="267"/>
      <c r="EH123" s="243"/>
      <c r="EI123" s="267"/>
      <c r="EJ123" s="243"/>
      <c r="EK123" s="267"/>
      <c r="EL123" s="277"/>
      <c r="EM123" s="282"/>
      <c r="EN123" s="276"/>
      <c r="EO123" s="243"/>
      <c r="EP123" s="267"/>
      <c r="EQ123" s="243"/>
      <c r="ER123" s="267"/>
      <c r="ES123" s="243"/>
      <c r="ET123" s="267"/>
      <c r="EU123" s="277"/>
      <c r="EV123" s="282"/>
      <c r="EW123" s="276"/>
      <c r="EX123" s="243"/>
      <c r="EY123" s="267"/>
      <c r="EZ123" s="243"/>
      <c r="FA123" s="267"/>
      <c r="FB123" s="243"/>
      <c r="FC123" s="267"/>
      <c r="FD123" s="277"/>
      <c r="FE123" s="282"/>
      <c r="FF123" s="276"/>
      <c r="FG123" s="243"/>
      <c r="FH123" s="267"/>
      <c r="FI123" s="243"/>
      <c r="FJ123" s="267"/>
      <c r="FK123" s="243"/>
      <c r="FL123" s="267"/>
      <c r="FM123" s="277"/>
      <c r="FN123" s="282"/>
      <c r="FO123" s="276"/>
      <c r="FP123" s="243"/>
      <c r="FQ123" s="267"/>
      <c r="FR123" s="243"/>
      <c r="FS123" s="267"/>
      <c r="FT123" s="243"/>
      <c r="FU123" s="267"/>
      <c r="FV123" s="277"/>
      <c r="FW123" s="282"/>
    </row>
    <row r="124" spans="1:179" ht="15.75">
      <c r="A124" s="245"/>
      <c r="B124" s="315"/>
      <c r="C124" s="242">
        <f t="shared" si="67"/>
        <v>0</v>
      </c>
      <c r="D124" s="312"/>
      <c r="E124" s="318"/>
      <c r="F124" s="250">
        <f t="shared" si="69"/>
        <v>0</v>
      </c>
      <c r="G124" s="250">
        <f t="shared" si="68"/>
        <v>0</v>
      </c>
      <c r="H124" s="250">
        <f t="shared" si="68"/>
        <v>0</v>
      </c>
      <c r="I124" s="250">
        <f t="shared" si="68"/>
        <v>0</v>
      </c>
      <c r="J124" s="250">
        <f t="shared" si="68"/>
        <v>0</v>
      </c>
      <c r="K124" s="250">
        <f t="shared" si="68"/>
        <v>0</v>
      </c>
      <c r="L124" s="250">
        <f t="shared" si="68"/>
        <v>0</v>
      </c>
      <c r="M124" s="259">
        <f t="shared" si="68"/>
        <v>0</v>
      </c>
      <c r="N124" s="253">
        <f t="shared" si="70"/>
        <v>0</v>
      </c>
      <c r="O124" s="250">
        <f t="shared" si="70"/>
        <v>0</v>
      </c>
      <c r="P124" s="262">
        <f t="shared" si="71"/>
        <v>0</v>
      </c>
      <c r="Q124" s="299" t="e">
        <f t="shared" si="72"/>
        <v>#DIV/0!</v>
      </c>
      <c r="R124" s="267"/>
      <c r="S124" s="243"/>
      <c r="T124" s="267"/>
      <c r="U124" s="243"/>
      <c r="V124" s="267"/>
      <c r="W124" s="243"/>
      <c r="X124" s="267"/>
      <c r="Y124" s="277"/>
      <c r="Z124" s="282"/>
      <c r="AA124" s="276"/>
      <c r="AB124" s="243"/>
      <c r="AC124" s="267"/>
      <c r="AD124" s="243"/>
      <c r="AE124" s="267"/>
      <c r="AF124" s="243"/>
      <c r="AG124" s="267"/>
      <c r="AH124" s="277"/>
      <c r="AI124" s="282"/>
      <c r="AJ124" s="276"/>
      <c r="AK124" s="243"/>
      <c r="AL124" s="267"/>
      <c r="AM124" s="243"/>
      <c r="AN124" s="267"/>
      <c r="AO124" s="243"/>
      <c r="AP124" s="267"/>
      <c r="AQ124" s="277"/>
      <c r="AR124" s="282"/>
      <c r="AS124" s="276"/>
      <c r="AT124" s="243"/>
      <c r="AU124" s="267"/>
      <c r="AV124" s="243"/>
      <c r="AW124" s="267"/>
      <c r="AX124" s="243"/>
      <c r="AY124" s="267"/>
      <c r="AZ124" s="277"/>
      <c r="BA124" s="282"/>
      <c r="BB124" s="276"/>
      <c r="BC124" s="243"/>
      <c r="BD124" s="267"/>
      <c r="BE124" s="243"/>
      <c r="BF124" s="267"/>
      <c r="BG124" s="243"/>
      <c r="BH124" s="267"/>
      <c r="BI124" s="277"/>
      <c r="BJ124" s="282"/>
      <c r="BK124" s="276"/>
      <c r="BL124" s="243"/>
      <c r="BM124" s="267"/>
      <c r="BN124" s="243"/>
      <c r="BO124" s="267"/>
      <c r="BP124" s="243"/>
      <c r="BQ124" s="267"/>
      <c r="BR124" s="277"/>
      <c r="BS124" s="282"/>
      <c r="BT124" s="276"/>
      <c r="BU124" s="243"/>
      <c r="BV124" s="267"/>
      <c r="BW124" s="243"/>
      <c r="BX124" s="267"/>
      <c r="BY124" s="243"/>
      <c r="BZ124" s="267"/>
      <c r="CA124" s="277"/>
      <c r="CB124" s="282"/>
      <c r="CC124" s="276"/>
      <c r="CD124" s="243"/>
      <c r="CE124" s="267"/>
      <c r="CF124" s="243"/>
      <c r="CG124" s="267"/>
      <c r="CH124" s="243"/>
      <c r="CI124" s="267"/>
      <c r="CJ124" s="277"/>
      <c r="CK124" s="282"/>
      <c r="CL124" s="276"/>
      <c r="CM124" s="243"/>
      <c r="CN124" s="267"/>
      <c r="CO124" s="243"/>
      <c r="CP124" s="267"/>
      <c r="CQ124" s="243"/>
      <c r="CR124" s="267"/>
      <c r="CS124" s="277"/>
      <c r="CT124" s="282"/>
      <c r="CU124" s="276"/>
      <c r="CV124" s="243"/>
      <c r="CW124" s="267"/>
      <c r="CX124" s="243"/>
      <c r="CY124" s="267"/>
      <c r="CZ124" s="243"/>
      <c r="DA124" s="267"/>
      <c r="DB124" s="277"/>
      <c r="DC124" s="282"/>
      <c r="DD124" s="276"/>
      <c r="DE124" s="243"/>
      <c r="DF124" s="267"/>
      <c r="DG124" s="243"/>
      <c r="DH124" s="267"/>
      <c r="DI124" s="243"/>
      <c r="DJ124" s="267"/>
      <c r="DK124" s="277"/>
      <c r="DL124" s="282"/>
      <c r="DM124" s="276"/>
      <c r="DN124" s="243"/>
      <c r="DO124" s="267"/>
      <c r="DP124" s="243"/>
      <c r="DQ124" s="267"/>
      <c r="DR124" s="243"/>
      <c r="DS124" s="267"/>
      <c r="DT124" s="277"/>
      <c r="DU124" s="282"/>
      <c r="DV124" s="276"/>
      <c r="DW124" s="243"/>
      <c r="DX124" s="267"/>
      <c r="DY124" s="243"/>
      <c r="DZ124" s="267"/>
      <c r="EA124" s="243"/>
      <c r="EB124" s="267"/>
      <c r="EC124" s="277"/>
      <c r="ED124" s="282"/>
      <c r="EE124" s="276"/>
      <c r="EF124" s="243"/>
      <c r="EG124" s="267"/>
      <c r="EH124" s="243"/>
      <c r="EI124" s="267"/>
      <c r="EJ124" s="243"/>
      <c r="EK124" s="267"/>
      <c r="EL124" s="277"/>
      <c r="EM124" s="282"/>
      <c r="EN124" s="276"/>
      <c r="EO124" s="243"/>
      <c r="EP124" s="267"/>
      <c r="EQ124" s="243"/>
      <c r="ER124" s="267"/>
      <c r="ES124" s="243"/>
      <c r="ET124" s="267"/>
      <c r="EU124" s="277"/>
      <c r="EV124" s="282"/>
      <c r="EW124" s="276"/>
      <c r="EX124" s="243"/>
      <c r="EY124" s="267"/>
      <c r="EZ124" s="243"/>
      <c r="FA124" s="267"/>
      <c r="FB124" s="243"/>
      <c r="FC124" s="267"/>
      <c r="FD124" s="277"/>
      <c r="FE124" s="282"/>
      <c r="FF124" s="276"/>
      <c r="FG124" s="243"/>
      <c r="FH124" s="267"/>
      <c r="FI124" s="243"/>
      <c r="FJ124" s="267"/>
      <c r="FK124" s="243"/>
      <c r="FL124" s="267"/>
      <c r="FM124" s="277"/>
      <c r="FN124" s="282"/>
      <c r="FO124" s="276"/>
      <c r="FP124" s="243"/>
      <c r="FQ124" s="267"/>
      <c r="FR124" s="243"/>
      <c r="FS124" s="267"/>
      <c r="FT124" s="243"/>
      <c r="FU124" s="267"/>
      <c r="FV124" s="277"/>
      <c r="FW124" s="282"/>
    </row>
    <row r="125" spans="1:179" ht="15.75">
      <c r="A125" s="245"/>
      <c r="B125" s="315"/>
      <c r="C125" s="242">
        <f t="shared" si="67"/>
        <v>0</v>
      </c>
      <c r="D125" s="312"/>
      <c r="E125" s="318"/>
      <c r="F125" s="250">
        <f t="shared" si="69"/>
        <v>0</v>
      </c>
      <c r="G125" s="250">
        <f t="shared" si="68"/>
        <v>0</v>
      </c>
      <c r="H125" s="250">
        <f t="shared" si="68"/>
        <v>0</v>
      </c>
      <c r="I125" s="250">
        <f t="shared" si="68"/>
        <v>0</v>
      </c>
      <c r="J125" s="250">
        <f t="shared" si="68"/>
        <v>0</v>
      </c>
      <c r="K125" s="250">
        <f t="shared" si="68"/>
        <v>0</v>
      </c>
      <c r="L125" s="250">
        <f t="shared" si="68"/>
        <v>0</v>
      </c>
      <c r="M125" s="259">
        <f t="shared" si="68"/>
        <v>0</v>
      </c>
      <c r="N125" s="253">
        <f t="shared" si="70"/>
        <v>0</v>
      </c>
      <c r="O125" s="250">
        <f t="shared" si="70"/>
        <v>0</v>
      </c>
      <c r="P125" s="262">
        <f t="shared" si="71"/>
        <v>0</v>
      </c>
      <c r="Q125" s="299" t="e">
        <f t="shared" si="72"/>
        <v>#DIV/0!</v>
      </c>
      <c r="R125" s="267"/>
      <c r="S125" s="243"/>
      <c r="T125" s="267"/>
      <c r="U125" s="243"/>
      <c r="V125" s="267"/>
      <c r="W125" s="243"/>
      <c r="X125" s="267"/>
      <c r="Y125" s="277"/>
      <c r="Z125" s="282"/>
      <c r="AA125" s="276"/>
      <c r="AB125" s="243"/>
      <c r="AC125" s="267"/>
      <c r="AD125" s="243"/>
      <c r="AE125" s="267"/>
      <c r="AF125" s="243"/>
      <c r="AG125" s="267"/>
      <c r="AH125" s="277"/>
      <c r="AI125" s="282"/>
      <c r="AJ125" s="276"/>
      <c r="AK125" s="243"/>
      <c r="AL125" s="267"/>
      <c r="AM125" s="243"/>
      <c r="AN125" s="267"/>
      <c r="AO125" s="243"/>
      <c r="AP125" s="267"/>
      <c r="AQ125" s="277"/>
      <c r="AR125" s="282"/>
      <c r="AS125" s="276"/>
      <c r="AT125" s="243"/>
      <c r="AU125" s="267"/>
      <c r="AV125" s="243"/>
      <c r="AW125" s="267"/>
      <c r="AX125" s="243"/>
      <c r="AY125" s="267"/>
      <c r="AZ125" s="277"/>
      <c r="BA125" s="282"/>
      <c r="BB125" s="276"/>
      <c r="BC125" s="243"/>
      <c r="BD125" s="267"/>
      <c r="BE125" s="243"/>
      <c r="BF125" s="267"/>
      <c r="BG125" s="243"/>
      <c r="BH125" s="267"/>
      <c r="BI125" s="277"/>
      <c r="BJ125" s="282"/>
      <c r="BK125" s="276"/>
      <c r="BL125" s="243"/>
      <c r="BM125" s="267"/>
      <c r="BN125" s="243"/>
      <c r="BO125" s="267"/>
      <c r="BP125" s="243"/>
      <c r="BQ125" s="267"/>
      <c r="BR125" s="277"/>
      <c r="BS125" s="282"/>
      <c r="BT125" s="276"/>
      <c r="BU125" s="243"/>
      <c r="BV125" s="267"/>
      <c r="BW125" s="243"/>
      <c r="BX125" s="267"/>
      <c r="BY125" s="243"/>
      <c r="BZ125" s="267"/>
      <c r="CA125" s="277"/>
      <c r="CB125" s="282"/>
      <c r="CC125" s="276"/>
      <c r="CD125" s="243"/>
      <c r="CE125" s="267"/>
      <c r="CF125" s="243"/>
      <c r="CG125" s="267"/>
      <c r="CH125" s="243"/>
      <c r="CI125" s="267"/>
      <c r="CJ125" s="277"/>
      <c r="CK125" s="282"/>
      <c r="CL125" s="276"/>
      <c r="CM125" s="243"/>
      <c r="CN125" s="267"/>
      <c r="CO125" s="243"/>
      <c r="CP125" s="267"/>
      <c r="CQ125" s="243"/>
      <c r="CR125" s="267"/>
      <c r="CS125" s="277"/>
      <c r="CT125" s="282"/>
      <c r="CU125" s="276"/>
      <c r="CV125" s="243"/>
      <c r="CW125" s="267"/>
      <c r="CX125" s="243"/>
      <c r="CY125" s="267"/>
      <c r="CZ125" s="243"/>
      <c r="DA125" s="267"/>
      <c r="DB125" s="277"/>
      <c r="DC125" s="282"/>
      <c r="DD125" s="276"/>
      <c r="DE125" s="243"/>
      <c r="DF125" s="267"/>
      <c r="DG125" s="243"/>
      <c r="DH125" s="267"/>
      <c r="DI125" s="243"/>
      <c r="DJ125" s="267"/>
      <c r="DK125" s="277"/>
      <c r="DL125" s="282"/>
      <c r="DM125" s="276"/>
      <c r="DN125" s="243"/>
      <c r="DO125" s="267"/>
      <c r="DP125" s="243"/>
      <c r="DQ125" s="267"/>
      <c r="DR125" s="243"/>
      <c r="DS125" s="267"/>
      <c r="DT125" s="277"/>
      <c r="DU125" s="282"/>
      <c r="DV125" s="276"/>
      <c r="DW125" s="243"/>
      <c r="DX125" s="267"/>
      <c r="DY125" s="243"/>
      <c r="DZ125" s="267"/>
      <c r="EA125" s="243"/>
      <c r="EB125" s="267"/>
      <c r="EC125" s="277"/>
      <c r="ED125" s="282"/>
      <c r="EE125" s="276"/>
      <c r="EF125" s="243"/>
      <c r="EG125" s="267"/>
      <c r="EH125" s="243"/>
      <c r="EI125" s="267"/>
      <c r="EJ125" s="243"/>
      <c r="EK125" s="267"/>
      <c r="EL125" s="277"/>
      <c r="EM125" s="282"/>
      <c r="EN125" s="276"/>
      <c r="EO125" s="243"/>
      <c r="EP125" s="267"/>
      <c r="EQ125" s="243"/>
      <c r="ER125" s="267"/>
      <c r="ES125" s="243"/>
      <c r="ET125" s="267"/>
      <c r="EU125" s="277"/>
      <c r="EV125" s="282"/>
      <c r="EW125" s="276"/>
      <c r="EX125" s="243"/>
      <c r="EY125" s="267"/>
      <c r="EZ125" s="243"/>
      <c r="FA125" s="267"/>
      <c r="FB125" s="243"/>
      <c r="FC125" s="267"/>
      <c r="FD125" s="277"/>
      <c r="FE125" s="282"/>
      <c r="FF125" s="276"/>
      <c r="FG125" s="243"/>
      <c r="FH125" s="267"/>
      <c r="FI125" s="243"/>
      <c r="FJ125" s="267"/>
      <c r="FK125" s="243"/>
      <c r="FL125" s="267"/>
      <c r="FM125" s="277"/>
      <c r="FN125" s="282"/>
      <c r="FO125" s="276"/>
      <c r="FP125" s="243"/>
      <c r="FQ125" s="267"/>
      <c r="FR125" s="243"/>
      <c r="FS125" s="267"/>
      <c r="FT125" s="243"/>
      <c r="FU125" s="267"/>
      <c r="FV125" s="277"/>
      <c r="FW125" s="282"/>
    </row>
    <row r="126" spans="1:179" ht="15.75">
      <c r="A126" s="245"/>
      <c r="B126" s="315"/>
      <c r="C126" s="242">
        <f t="shared" si="67"/>
        <v>0</v>
      </c>
      <c r="D126" s="312"/>
      <c r="E126" s="318"/>
      <c r="F126" s="250">
        <f t="shared" si="69"/>
        <v>0</v>
      </c>
      <c r="G126" s="250">
        <f t="shared" si="68"/>
        <v>0</v>
      </c>
      <c r="H126" s="250">
        <f t="shared" si="68"/>
        <v>0</v>
      </c>
      <c r="I126" s="250">
        <f t="shared" si="68"/>
        <v>0</v>
      </c>
      <c r="J126" s="250">
        <f t="shared" si="68"/>
        <v>0</v>
      </c>
      <c r="K126" s="250">
        <f t="shared" si="68"/>
        <v>0</v>
      </c>
      <c r="L126" s="250">
        <f t="shared" si="68"/>
        <v>0</v>
      </c>
      <c r="M126" s="259">
        <f t="shared" si="68"/>
        <v>0</v>
      </c>
      <c r="N126" s="253">
        <f t="shared" si="70"/>
        <v>0</v>
      </c>
      <c r="O126" s="250">
        <f t="shared" si="70"/>
        <v>0</v>
      </c>
      <c r="P126" s="262">
        <f t="shared" si="71"/>
        <v>0</v>
      </c>
      <c r="Q126" s="299" t="e">
        <f t="shared" si="72"/>
        <v>#DIV/0!</v>
      </c>
      <c r="R126" s="267"/>
      <c r="S126" s="243"/>
      <c r="T126" s="267"/>
      <c r="U126" s="243"/>
      <c r="V126" s="267"/>
      <c r="W126" s="243"/>
      <c r="X126" s="267"/>
      <c r="Y126" s="277"/>
      <c r="Z126" s="282"/>
      <c r="AA126" s="276"/>
      <c r="AB126" s="243"/>
      <c r="AC126" s="267"/>
      <c r="AD126" s="243"/>
      <c r="AE126" s="267"/>
      <c r="AF126" s="243"/>
      <c r="AG126" s="267"/>
      <c r="AH126" s="277"/>
      <c r="AI126" s="282"/>
      <c r="AJ126" s="276"/>
      <c r="AK126" s="243"/>
      <c r="AL126" s="267"/>
      <c r="AM126" s="243"/>
      <c r="AN126" s="267"/>
      <c r="AO126" s="243"/>
      <c r="AP126" s="267"/>
      <c r="AQ126" s="277"/>
      <c r="AR126" s="282"/>
      <c r="AS126" s="276"/>
      <c r="AT126" s="243"/>
      <c r="AU126" s="267"/>
      <c r="AV126" s="243"/>
      <c r="AW126" s="267"/>
      <c r="AX126" s="243"/>
      <c r="AY126" s="267"/>
      <c r="AZ126" s="277"/>
      <c r="BA126" s="282"/>
      <c r="BB126" s="276"/>
      <c r="BC126" s="243"/>
      <c r="BD126" s="267"/>
      <c r="BE126" s="243"/>
      <c r="BF126" s="267"/>
      <c r="BG126" s="243"/>
      <c r="BH126" s="267"/>
      <c r="BI126" s="277"/>
      <c r="BJ126" s="282"/>
      <c r="BK126" s="276"/>
      <c r="BL126" s="243"/>
      <c r="BM126" s="267"/>
      <c r="BN126" s="243"/>
      <c r="BO126" s="267"/>
      <c r="BP126" s="243"/>
      <c r="BQ126" s="267"/>
      <c r="BR126" s="277"/>
      <c r="BS126" s="282"/>
      <c r="BT126" s="276"/>
      <c r="BU126" s="243"/>
      <c r="BV126" s="267"/>
      <c r="BW126" s="243"/>
      <c r="BX126" s="267"/>
      <c r="BY126" s="243"/>
      <c r="BZ126" s="267"/>
      <c r="CA126" s="277"/>
      <c r="CB126" s="282"/>
      <c r="CC126" s="276"/>
      <c r="CD126" s="243"/>
      <c r="CE126" s="267"/>
      <c r="CF126" s="243"/>
      <c r="CG126" s="267"/>
      <c r="CH126" s="243"/>
      <c r="CI126" s="267"/>
      <c r="CJ126" s="277"/>
      <c r="CK126" s="282"/>
      <c r="CL126" s="276"/>
      <c r="CM126" s="243"/>
      <c r="CN126" s="267"/>
      <c r="CO126" s="243"/>
      <c r="CP126" s="267"/>
      <c r="CQ126" s="243"/>
      <c r="CR126" s="267"/>
      <c r="CS126" s="277"/>
      <c r="CT126" s="282"/>
      <c r="CU126" s="276"/>
      <c r="CV126" s="243"/>
      <c r="CW126" s="267"/>
      <c r="CX126" s="243"/>
      <c r="CY126" s="267"/>
      <c r="CZ126" s="243"/>
      <c r="DA126" s="267"/>
      <c r="DB126" s="277"/>
      <c r="DC126" s="282"/>
      <c r="DD126" s="276"/>
      <c r="DE126" s="243"/>
      <c r="DF126" s="267"/>
      <c r="DG126" s="243"/>
      <c r="DH126" s="267"/>
      <c r="DI126" s="243"/>
      <c r="DJ126" s="267"/>
      <c r="DK126" s="277"/>
      <c r="DL126" s="282"/>
      <c r="DM126" s="276"/>
      <c r="DN126" s="243"/>
      <c r="DO126" s="267"/>
      <c r="DP126" s="243"/>
      <c r="DQ126" s="267"/>
      <c r="DR126" s="243"/>
      <c r="DS126" s="267"/>
      <c r="DT126" s="277"/>
      <c r="DU126" s="282"/>
      <c r="DV126" s="276"/>
      <c r="DW126" s="243"/>
      <c r="DX126" s="267"/>
      <c r="DY126" s="243"/>
      <c r="DZ126" s="267"/>
      <c r="EA126" s="243"/>
      <c r="EB126" s="267"/>
      <c r="EC126" s="277"/>
      <c r="ED126" s="282"/>
      <c r="EE126" s="276"/>
      <c r="EF126" s="243"/>
      <c r="EG126" s="267"/>
      <c r="EH126" s="243"/>
      <c r="EI126" s="267"/>
      <c r="EJ126" s="243"/>
      <c r="EK126" s="267"/>
      <c r="EL126" s="277"/>
      <c r="EM126" s="282"/>
      <c r="EN126" s="276"/>
      <c r="EO126" s="243"/>
      <c r="EP126" s="267"/>
      <c r="EQ126" s="243"/>
      <c r="ER126" s="267"/>
      <c r="ES126" s="243"/>
      <c r="ET126" s="267"/>
      <c r="EU126" s="277"/>
      <c r="EV126" s="282"/>
      <c r="EW126" s="276"/>
      <c r="EX126" s="243"/>
      <c r="EY126" s="267"/>
      <c r="EZ126" s="243"/>
      <c r="FA126" s="267"/>
      <c r="FB126" s="243"/>
      <c r="FC126" s="267"/>
      <c r="FD126" s="277"/>
      <c r="FE126" s="282"/>
      <c r="FF126" s="276"/>
      <c r="FG126" s="243"/>
      <c r="FH126" s="267"/>
      <c r="FI126" s="243"/>
      <c r="FJ126" s="267"/>
      <c r="FK126" s="243"/>
      <c r="FL126" s="267"/>
      <c r="FM126" s="277"/>
      <c r="FN126" s="282"/>
      <c r="FO126" s="276"/>
      <c r="FP126" s="243"/>
      <c r="FQ126" s="267"/>
      <c r="FR126" s="243"/>
      <c r="FS126" s="267"/>
      <c r="FT126" s="243"/>
      <c r="FU126" s="267"/>
      <c r="FV126" s="277"/>
      <c r="FW126" s="282"/>
    </row>
    <row r="127" spans="1:179" ht="16.5" thickBot="1">
      <c r="A127" s="245"/>
      <c r="B127" s="316"/>
      <c r="C127" s="242">
        <f t="shared" si="67"/>
        <v>0</v>
      </c>
      <c r="D127" s="313"/>
      <c r="E127" s="319"/>
      <c r="F127" s="255">
        <f t="shared" si="69"/>
        <v>0</v>
      </c>
      <c r="G127" s="255">
        <f t="shared" si="68"/>
        <v>0</v>
      </c>
      <c r="H127" s="255">
        <f t="shared" si="68"/>
        <v>0</v>
      </c>
      <c r="I127" s="255">
        <f t="shared" si="68"/>
        <v>0</v>
      </c>
      <c r="J127" s="255">
        <f t="shared" si="68"/>
        <v>0</v>
      </c>
      <c r="K127" s="255">
        <f t="shared" si="68"/>
        <v>0</v>
      </c>
      <c r="L127" s="255">
        <f t="shared" si="68"/>
        <v>0</v>
      </c>
      <c r="M127" s="260">
        <f t="shared" si="68"/>
        <v>0</v>
      </c>
      <c r="N127" s="254">
        <f t="shared" si="70"/>
        <v>0</v>
      </c>
      <c r="O127" s="255">
        <f t="shared" si="70"/>
        <v>0</v>
      </c>
      <c r="P127" s="263">
        <f t="shared" si="71"/>
        <v>0</v>
      </c>
      <c r="Q127" s="300" t="e">
        <f t="shared" si="72"/>
        <v>#DIV/0!</v>
      </c>
      <c r="R127" s="267"/>
      <c r="S127" s="243"/>
      <c r="T127" s="267"/>
      <c r="U127" s="243"/>
      <c r="V127" s="267"/>
      <c r="W127" s="243"/>
      <c r="X127" s="267"/>
      <c r="Y127" s="277"/>
      <c r="Z127" s="282"/>
      <c r="AA127" s="276"/>
      <c r="AB127" s="243"/>
      <c r="AC127" s="267"/>
      <c r="AD127" s="243"/>
      <c r="AE127" s="267"/>
      <c r="AF127" s="243"/>
      <c r="AG127" s="267"/>
      <c r="AH127" s="277"/>
      <c r="AI127" s="282"/>
      <c r="AJ127" s="276"/>
      <c r="AK127" s="243"/>
      <c r="AL127" s="267"/>
      <c r="AM127" s="243"/>
      <c r="AN127" s="267"/>
      <c r="AO127" s="243"/>
      <c r="AP127" s="267"/>
      <c r="AQ127" s="277"/>
      <c r="AR127" s="282"/>
      <c r="AS127" s="276"/>
      <c r="AT127" s="243"/>
      <c r="AU127" s="267"/>
      <c r="AV127" s="243"/>
      <c r="AW127" s="267"/>
      <c r="AX127" s="243"/>
      <c r="AY127" s="267"/>
      <c r="AZ127" s="277"/>
      <c r="BA127" s="282"/>
      <c r="BB127" s="276"/>
      <c r="BC127" s="243"/>
      <c r="BD127" s="267"/>
      <c r="BE127" s="243"/>
      <c r="BF127" s="267"/>
      <c r="BG127" s="243"/>
      <c r="BH127" s="267"/>
      <c r="BI127" s="277"/>
      <c r="BJ127" s="282"/>
      <c r="BK127" s="276"/>
      <c r="BL127" s="243"/>
      <c r="BM127" s="267"/>
      <c r="BN127" s="243"/>
      <c r="BO127" s="267"/>
      <c r="BP127" s="243"/>
      <c r="BQ127" s="267"/>
      <c r="BR127" s="277"/>
      <c r="BS127" s="282"/>
      <c r="BT127" s="276"/>
      <c r="BU127" s="243"/>
      <c r="BV127" s="267"/>
      <c r="BW127" s="243"/>
      <c r="BX127" s="267"/>
      <c r="BY127" s="243"/>
      <c r="BZ127" s="267"/>
      <c r="CA127" s="277"/>
      <c r="CB127" s="282"/>
      <c r="CC127" s="276"/>
      <c r="CD127" s="243"/>
      <c r="CE127" s="267"/>
      <c r="CF127" s="243"/>
      <c r="CG127" s="267"/>
      <c r="CH127" s="243"/>
      <c r="CI127" s="267"/>
      <c r="CJ127" s="277"/>
      <c r="CK127" s="282"/>
      <c r="CL127" s="276"/>
      <c r="CM127" s="243"/>
      <c r="CN127" s="267"/>
      <c r="CO127" s="243"/>
      <c r="CP127" s="267"/>
      <c r="CQ127" s="243"/>
      <c r="CR127" s="267"/>
      <c r="CS127" s="277"/>
      <c r="CT127" s="282"/>
      <c r="CU127" s="276"/>
      <c r="CV127" s="243"/>
      <c r="CW127" s="267"/>
      <c r="CX127" s="243"/>
      <c r="CY127" s="267"/>
      <c r="CZ127" s="243"/>
      <c r="DA127" s="267"/>
      <c r="DB127" s="277"/>
      <c r="DC127" s="282"/>
      <c r="DD127" s="276"/>
      <c r="DE127" s="243"/>
      <c r="DF127" s="267"/>
      <c r="DG127" s="243"/>
      <c r="DH127" s="267"/>
      <c r="DI127" s="243"/>
      <c r="DJ127" s="267"/>
      <c r="DK127" s="277"/>
      <c r="DL127" s="282"/>
      <c r="DM127" s="276"/>
      <c r="DN127" s="243"/>
      <c r="DO127" s="267"/>
      <c r="DP127" s="243"/>
      <c r="DQ127" s="267"/>
      <c r="DR127" s="243"/>
      <c r="DS127" s="267"/>
      <c r="DT127" s="277"/>
      <c r="DU127" s="282"/>
      <c r="DV127" s="276"/>
      <c r="DW127" s="243"/>
      <c r="DX127" s="267"/>
      <c r="DY127" s="243"/>
      <c r="DZ127" s="267"/>
      <c r="EA127" s="243"/>
      <c r="EB127" s="267"/>
      <c r="EC127" s="277"/>
      <c r="ED127" s="282"/>
      <c r="EE127" s="276"/>
      <c r="EF127" s="243"/>
      <c r="EG127" s="267"/>
      <c r="EH127" s="243"/>
      <c r="EI127" s="267"/>
      <c r="EJ127" s="243"/>
      <c r="EK127" s="267"/>
      <c r="EL127" s="277"/>
      <c r="EM127" s="282"/>
      <c r="EN127" s="276"/>
      <c r="EO127" s="243"/>
      <c r="EP127" s="267"/>
      <c r="EQ127" s="243"/>
      <c r="ER127" s="267"/>
      <c r="ES127" s="243"/>
      <c r="ET127" s="267"/>
      <c r="EU127" s="277"/>
      <c r="EV127" s="282"/>
      <c r="EW127" s="276"/>
      <c r="EX127" s="243"/>
      <c r="EY127" s="267"/>
      <c r="EZ127" s="243"/>
      <c r="FA127" s="267"/>
      <c r="FB127" s="243"/>
      <c r="FC127" s="267"/>
      <c r="FD127" s="277"/>
      <c r="FE127" s="282"/>
      <c r="FF127" s="276"/>
      <c r="FG127" s="243"/>
      <c r="FH127" s="267"/>
      <c r="FI127" s="243"/>
      <c r="FJ127" s="267"/>
      <c r="FK127" s="243"/>
      <c r="FL127" s="267"/>
      <c r="FM127" s="277"/>
      <c r="FN127" s="282"/>
      <c r="FO127" s="276"/>
      <c r="FP127" s="243"/>
      <c r="FQ127" s="267"/>
      <c r="FR127" s="243"/>
      <c r="FS127" s="267"/>
      <c r="FT127" s="243"/>
      <c r="FU127" s="267"/>
      <c r="FV127" s="277"/>
      <c r="FW127" s="282"/>
    </row>
    <row r="128" spans="1:179" ht="15.75" customHeight="1">
      <c r="A128" s="247" t="s">
        <v>258</v>
      </c>
      <c r="B128" s="305"/>
      <c r="C128" s="305"/>
      <c r="D128" s="321"/>
      <c r="E128" s="308"/>
      <c r="F128" s="253">
        <f t="shared" si="69"/>
        <v>0</v>
      </c>
      <c r="G128" s="250">
        <f t="shared" si="68"/>
        <v>0</v>
      </c>
      <c r="H128" s="250">
        <f t="shared" si="68"/>
        <v>0</v>
      </c>
      <c r="I128" s="250">
        <f t="shared" si="68"/>
        <v>0</v>
      </c>
      <c r="J128" s="250">
        <f t="shared" si="68"/>
        <v>0</v>
      </c>
      <c r="K128" s="250">
        <f t="shared" si="68"/>
        <v>0</v>
      </c>
      <c r="L128" s="250">
        <f t="shared" si="68"/>
        <v>0</v>
      </c>
      <c r="M128" s="259">
        <f t="shared" si="68"/>
        <v>0</v>
      </c>
      <c r="N128" s="253">
        <f t="shared" si="70"/>
        <v>0</v>
      </c>
      <c r="O128" s="250">
        <f t="shared" si="70"/>
        <v>0</v>
      </c>
      <c r="P128" s="301"/>
      <c r="Q128" s="302"/>
      <c r="R128" s="267"/>
      <c r="S128" s="243"/>
      <c r="T128" s="267"/>
      <c r="U128" s="243"/>
      <c r="V128" s="267"/>
      <c r="W128" s="243"/>
      <c r="X128" s="267"/>
      <c r="Y128" s="277"/>
      <c r="Z128" s="282"/>
      <c r="AA128" s="276"/>
      <c r="AB128" s="243"/>
      <c r="AC128" s="267"/>
      <c r="AD128" s="243"/>
      <c r="AE128" s="267"/>
      <c r="AF128" s="243"/>
      <c r="AG128" s="267"/>
      <c r="AH128" s="277"/>
      <c r="AI128" s="282"/>
      <c r="AJ128" s="276"/>
      <c r="AK128" s="243"/>
      <c r="AL128" s="267"/>
      <c r="AM128" s="243"/>
      <c r="AN128" s="267"/>
      <c r="AO128" s="243"/>
      <c r="AP128" s="267"/>
      <c r="AQ128" s="277"/>
      <c r="AR128" s="282"/>
      <c r="AS128" s="276"/>
      <c r="AT128" s="243"/>
      <c r="AU128" s="267"/>
      <c r="AV128" s="243"/>
      <c r="AW128" s="267"/>
      <c r="AX128" s="243"/>
      <c r="AY128" s="267"/>
      <c r="AZ128" s="277"/>
      <c r="BA128" s="282"/>
      <c r="BB128" s="276"/>
      <c r="BC128" s="243"/>
      <c r="BD128" s="267"/>
      <c r="BE128" s="243"/>
      <c r="BF128" s="267"/>
      <c r="BG128" s="243"/>
      <c r="BH128" s="267"/>
      <c r="BI128" s="277"/>
      <c r="BJ128" s="282"/>
      <c r="BK128" s="276"/>
      <c r="BL128" s="243"/>
      <c r="BM128" s="267"/>
      <c r="BN128" s="243"/>
      <c r="BO128" s="267"/>
      <c r="BP128" s="243"/>
      <c r="BQ128" s="267"/>
      <c r="BR128" s="277"/>
      <c r="BS128" s="282"/>
      <c r="BT128" s="276"/>
      <c r="BU128" s="243"/>
      <c r="BV128" s="267"/>
      <c r="BW128" s="243"/>
      <c r="BX128" s="267"/>
      <c r="BY128" s="243"/>
      <c r="BZ128" s="267"/>
      <c r="CA128" s="277"/>
      <c r="CB128" s="282"/>
      <c r="CC128" s="276"/>
      <c r="CD128" s="243"/>
      <c r="CE128" s="267"/>
      <c r="CF128" s="243"/>
      <c r="CG128" s="267"/>
      <c r="CH128" s="243"/>
      <c r="CI128" s="267"/>
      <c r="CJ128" s="277"/>
      <c r="CK128" s="282"/>
      <c r="CL128" s="276"/>
      <c r="CM128" s="243"/>
      <c r="CN128" s="267"/>
      <c r="CO128" s="243"/>
      <c r="CP128" s="267"/>
      <c r="CQ128" s="243"/>
      <c r="CR128" s="267"/>
      <c r="CS128" s="277"/>
      <c r="CT128" s="282"/>
      <c r="CU128" s="276"/>
      <c r="CV128" s="243"/>
      <c r="CW128" s="267"/>
      <c r="CX128" s="243"/>
      <c r="CY128" s="267"/>
      <c r="CZ128" s="243"/>
      <c r="DA128" s="267"/>
      <c r="DB128" s="277"/>
      <c r="DC128" s="282"/>
      <c r="DD128" s="276"/>
      <c r="DE128" s="243"/>
      <c r="DF128" s="267"/>
      <c r="DG128" s="243"/>
      <c r="DH128" s="267"/>
      <c r="DI128" s="243"/>
      <c r="DJ128" s="267"/>
      <c r="DK128" s="277"/>
      <c r="DL128" s="282"/>
      <c r="DM128" s="276"/>
      <c r="DN128" s="243"/>
      <c r="DO128" s="267"/>
      <c r="DP128" s="243"/>
      <c r="DQ128" s="267"/>
      <c r="DR128" s="243"/>
      <c r="DS128" s="267"/>
      <c r="DT128" s="277"/>
      <c r="DU128" s="282"/>
      <c r="DV128" s="276"/>
      <c r="DW128" s="243"/>
      <c r="DX128" s="267"/>
      <c r="DY128" s="243"/>
      <c r="DZ128" s="267"/>
      <c r="EA128" s="243"/>
      <c r="EB128" s="267"/>
      <c r="EC128" s="277"/>
      <c r="ED128" s="282"/>
      <c r="EE128" s="276"/>
      <c r="EF128" s="243"/>
      <c r="EG128" s="267"/>
      <c r="EH128" s="243"/>
      <c r="EI128" s="267"/>
      <c r="EJ128" s="243"/>
      <c r="EK128" s="267"/>
      <c r="EL128" s="277"/>
      <c r="EM128" s="282"/>
      <c r="EN128" s="276"/>
      <c r="EO128" s="243"/>
      <c r="EP128" s="267"/>
      <c r="EQ128" s="243"/>
      <c r="ER128" s="267"/>
      <c r="ES128" s="243"/>
      <c r="ET128" s="267"/>
      <c r="EU128" s="277"/>
      <c r="EV128" s="282"/>
      <c r="EW128" s="276"/>
      <c r="EX128" s="243"/>
      <c r="EY128" s="267"/>
      <c r="EZ128" s="243"/>
      <c r="FA128" s="267"/>
      <c r="FB128" s="243"/>
      <c r="FC128" s="267"/>
      <c r="FD128" s="277"/>
      <c r="FE128" s="282"/>
      <c r="FF128" s="276"/>
      <c r="FG128" s="243"/>
      <c r="FH128" s="267"/>
      <c r="FI128" s="243"/>
      <c r="FJ128" s="267"/>
      <c r="FK128" s="243"/>
      <c r="FL128" s="267"/>
      <c r="FM128" s="277"/>
      <c r="FN128" s="282"/>
      <c r="FO128" s="276"/>
      <c r="FP128" s="243"/>
      <c r="FQ128" s="267"/>
      <c r="FR128" s="243"/>
      <c r="FS128" s="267"/>
      <c r="FT128" s="243"/>
      <c r="FU128" s="267"/>
      <c r="FV128" s="277"/>
      <c r="FW128" s="282"/>
    </row>
    <row r="129" spans="1:179" ht="15.75" customHeight="1">
      <c r="A129" s="245" t="s">
        <v>258</v>
      </c>
      <c r="B129" s="306"/>
      <c r="C129" s="306"/>
      <c r="D129" s="322"/>
      <c r="E129" s="309"/>
      <c r="F129" s="253">
        <f t="shared" si="69"/>
        <v>0</v>
      </c>
      <c r="G129" s="250">
        <f t="shared" si="68"/>
        <v>0</v>
      </c>
      <c r="H129" s="250">
        <f t="shared" si="68"/>
        <v>0</v>
      </c>
      <c r="I129" s="250">
        <f t="shared" si="68"/>
        <v>0</v>
      </c>
      <c r="J129" s="250">
        <f t="shared" si="68"/>
        <v>0</v>
      </c>
      <c r="K129" s="250">
        <f t="shared" si="68"/>
        <v>0</v>
      </c>
      <c r="L129" s="250">
        <f t="shared" si="68"/>
        <v>0</v>
      </c>
      <c r="M129" s="259">
        <f t="shared" si="68"/>
        <v>0</v>
      </c>
      <c r="N129" s="253">
        <f t="shared" si="70"/>
        <v>0</v>
      </c>
      <c r="O129" s="250">
        <f t="shared" si="70"/>
        <v>0</v>
      </c>
      <c r="P129" s="301"/>
      <c r="Q129" s="302"/>
      <c r="R129" s="267"/>
      <c r="S129" s="243"/>
      <c r="T129" s="267"/>
      <c r="U129" s="243"/>
      <c r="V129" s="267"/>
      <c r="W129" s="243"/>
      <c r="X129" s="267"/>
      <c r="Y129" s="277"/>
      <c r="Z129" s="282"/>
      <c r="AA129" s="276"/>
      <c r="AB129" s="243"/>
      <c r="AC129" s="267"/>
      <c r="AD129" s="243"/>
      <c r="AE129" s="267"/>
      <c r="AF129" s="243"/>
      <c r="AG129" s="267"/>
      <c r="AH129" s="277"/>
      <c r="AI129" s="282"/>
      <c r="AJ129" s="276"/>
      <c r="AK129" s="243"/>
      <c r="AL129" s="267"/>
      <c r="AM129" s="243"/>
      <c r="AN129" s="267"/>
      <c r="AO129" s="243"/>
      <c r="AP129" s="267"/>
      <c r="AQ129" s="277"/>
      <c r="AR129" s="282"/>
      <c r="AS129" s="276"/>
      <c r="AT129" s="243"/>
      <c r="AU129" s="267"/>
      <c r="AV129" s="243"/>
      <c r="AW129" s="267"/>
      <c r="AX129" s="243"/>
      <c r="AY129" s="267"/>
      <c r="AZ129" s="277"/>
      <c r="BA129" s="282"/>
      <c r="BB129" s="276"/>
      <c r="BC129" s="243"/>
      <c r="BD129" s="267"/>
      <c r="BE129" s="243"/>
      <c r="BF129" s="267"/>
      <c r="BG129" s="243"/>
      <c r="BH129" s="267"/>
      <c r="BI129" s="277"/>
      <c r="BJ129" s="282"/>
      <c r="BK129" s="276"/>
      <c r="BL129" s="243"/>
      <c r="BM129" s="267"/>
      <c r="BN129" s="243"/>
      <c r="BO129" s="267"/>
      <c r="BP129" s="243"/>
      <c r="BQ129" s="267"/>
      <c r="BR129" s="277"/>
      <c r="BS129" s="282"/>
      <c r="BT129" s="276"/>
      <c r="BU129" s="243"/>
      <c r="BV129" s="267"/>
      <c r="BW129" s="243"/>
      <c r="BX129" s="267"/>
      <c r="BY129" s="243"/>
      <c r="BZ129" s="267"/>
      <c r="CA129" s="277"/>
      <c r="CB129" s="282"/>
      <c r="CC129" s="276"/>
      <c r="CD129" s="243"/>
      <c r="CE129" s="267"/>
      <c r="CF129" s="243"/>
      <c r="CG129" s="267"/>
      <c r="CH129" s="243"/>
      <c r="CI129" s="267"/>
      <c r="CJ129" s="277"/>
      <c r="CK129" s="282"/>
      <c r="CL129" s="276"/>
      <c r="CM129" s="243"/>
      <c r="CN129" s="267"/>
      <c r="CO129" s="243"/>
      <c r="CP129" s="267"/>
      <c r="CQ129" s="243"/>
      <c r="CR129" s="267"/>
      <c r="CS129" s="277"/>
      <c r="CT129" s="282"/>
      <c r="CU129" s="276"/>
      <c r="CV129" s="243"/>
      <c r="CW129" s="267"/>
      <c r="CX129" s="243"/>
      <c r="CY129" s="267"/>
      <c r="CZ129" s="243"/>
      <c r="DA129" s="267"/>
      <c r="DB129" s="277"/>
      <c r="DC129" s="282"/>
      <c r="DD129" s="276"/>
      <c r="DE129" s="243"/>
      <c r="DF129" s="267"/>
      <c r="DG129" s="243"/>
      <c r="DH129" s="267"/>
      <c r="DI129" s="243"/>
      <c r="DJ129" s="267"/>
      <c r="DK129" s="277"/>
      <c r="DL129" s="282"/>
      <c r="DM129" s="276"/>
      <c r="DN129" s="243"/>
      <c r="DO129" s="267"/>
      <c r="DP129" s="243"/>
      <c r="DQ129" s="267"/>
      <c r="DR129" s="243"/>
      <c r="DS129" s="267"/>
      <c r="DT129" s="277"/>
      <c r="DU129" s="282"/>
      <c r="DV129" s="276"/>
      <c r="DW129" s="243"/>
      <c r="DX129" s="267"/>
      <c r="DY129" s="243"/>
      <c r="DZ129" s="267"/>
      <c r="EA129" s="243"/>
      <c r="EB129" s="267"/>
      <c r="EC129" s="277"/>
      <c r="ED129" s="282"/>
      <c r="EE129" s="276"/>
      <c r="EF129" s="243"/>
      <c r="EG129" s="267"/>
      <c r="EH129" s="243"/>
      <c r="EI129" s="267"/>
      <c r="EJ129" s="243"/>
      <c r="EK129" s="267"/>
      <c r="EL129" s="277"/>
      <c r="EM129" s="282"/>
      <c r="EN129" s="276"/>
      <c r="EO129" s="243"/>
      <c r="EP129" s="267"/>
      <c r="EQ129" s="243"/>
      <c r="ER129" s="267"/>
      <c r="ES129" s="243"/>
      <c r="ET129" s="267"/>
      <c r="EU129" s="277"/>
      <c r="EV129" s="282"/>
      <c r="EW129" s="276"/>
      <c r="EX129" s="243"/>
      <c r="EY129" s="267"/>
      <c r="EZ129" s="243"/>
      <c r="FA129" s="267"/>
      <c r="FB129" s="243"/>
      <c r="FC129" s="267"/>
      <c r="FD129" s="277"/>
      <c r="FE129" s="282"/>
      <c r="FF129" s="276"/>
      <c r="FG129" s="243"/>
      <c r="FH129" s="267"/>
      <c r="FI129" s="243"/>
      <c r="FJ129" s="267"/>
      <c r="FK129" s="243"/>
      <c r="FL129" s="267"/>
      <c r="FM129" s="277"/>
      <c r="FN129" s="282"/>
      <c r="FO129" s="276"/>
      <c r="FP129" s="243"/>
      <c r="FQ129" s="267"/>
      <c r="FR129" s="243"/>
      <c r="FS129" s="267"/>
      <c r="FT129" s="243"/>
      <c r="FU129" s="267"/>
      <c r="FV129" s="277"/>
      <c r="FW129" s="282"/>
    </row>
    <row r="130" spans="1:179" ht="18" customHeight="1">
      <c r="A130" s="245" t="s">
        <v>259</v>
      </c>
      <c r="B130" s="306"/>
      <c r="C130" s="306"/>
      <c r="D130" s="322"/>
      <c r="E130" s="309"/>
      <c r="F130" s="253">
        <f t="shared" si="69"/>
        <v>0</v>
      </c>
      <c r="G130" s="250">
        <f t="shared" si="68"/>
        <v>0</v>
      </c>
      <c r="H130" s="250">
        <f t="shared" si="68"/>
        <v>0</v>
      </c>
      <c r="I130" s="250">
        <f t="shared" si="68"/>
        <v>0</v>
      </c>
      <c r="J130" s="250">
        <f t="shared" si="68"/>
        <v>0</v>
      </c>
      <c r="K130" s="250">
        <f t="shared" si="68"/>
        <v>0</v>
      </c>
      <c r="L130" s="250">
        <f t="shared" si="68"/>
        <v>0</v>
      </c>
      <c r="M130" s="259">
        <f t="shared" si="68"/>
        <v>0</v>
      </c>
      <c r="N130" s="253">
        <f>+F130+H130+J130+L130</f>
        <v>0</v>
      </c>
      <c r="O130" s="250">
        <f>+G130+I130+K130+M130</f>
        <v>0</v>
      </c>
      <c r="P130" s="301"/>
      <c r="Q130" s="302"/>
      <c r="R130" s="267"/>
      <c r="S130" s="243"/>
      <c r="T130" s="267"/>
      <c r="U130" s="243"/>
      <c r="V130" s="267"/>
      <c r="W130" s="243"/>
      <c r="X130" s="267"/>
      <c r="Y130" s="277"/>
      <c r="Z130" s="282"/>
      <c r="AA130" s="276"/>
      <c r="AB130" s="243"/>
      <c r="AC130" s="267"/>
      <c r="AD130" s="243"/>
      <c r="AE130" s="267"/>
      <c r="AF130" s="243"/>
      <c r="AG130" s="267"/>
      <c r="AH130" s="277"/>
      <c r="AI130" s="282"/>
      <c r="AJ130" s="276"/>
      <c r="AK130" s="243"/>
      <c r="AL130" s="267"/>
      <c r="AM130" s="243"/>
      <c r="AN130" s="267"/>
      <c r="AO130" s="243"/>
      <c r="AP130" s="267"/>
      <c r="AQ130" s="277"/>
      <c r="AR130" s="282"/>
      <c r="AS130" s="276"/>
      <c r="AT130" s="243"/>
      <c r="AU130" s="267"/>
      <c r="AV130" s="243"/>
      <c r="AW130" s="267"/>
      <c r="AX130" s="243"/>
      <c r="AY130" s="267"/>
      <c r="AZ130" s="277"/>
      <c r="BA130" s="282"/>
      <c r="BB130" s="276"/>
      <c r="BC130" s="243"/>
      <c r="BD130" s="267"/>
      <c r="BE130" s="243"/>
      <c r="BF130" s="267"/>
      <c r="BG130" s="243"/>
      <c r="BH130" s="267"/>
      <c r="BI130" s="277"/>
      <c r="BJ130" s="282"/>
      <c r="BK130" s="276"/>
      <c r="BL130" s="243"/>
      <c r="BM130" s="267"/>
      <c r="BN130" s="243"/>
      <c r="BO130" s="267"/>
      <c r="BP130" s="243"/>
      <c r="BQ130" s="267"/>
      <c r="BR130" s="277"/>
      <c r="BS130" s="282"/>
      <c r="BT130" s="276"/>
      <c r="BU130" s="243"/>
      <c r="BV130" s="267"/>
      <c r="BW130" s="243"/>
      <c r="BX130" s="267"/>
      <c r="BY130" s="243"/>
      <c r="BZ130" s="267"/>
      <c r="CA130" s="277"/>
      <c r="CB130" s="282"/>
      <c r="CC130" s="276"/>
      <c r="CD130" s="243"/>
      <c r="CE130" s="267"/>
      <c r="CF130" s="243"/>
      <c r="CG130" s="267"/>
      <c r="CH130" s="243"/>
      <c r="CI130" s="267"/>
      <c r="CJ130" s="277"/>
      <c r="CK130" s="282"/>
      <c r="CL130" s="276"/>
      <c r="CM130" s="243"/>
      <c r="CN130" s="267"/>
      <c r="CO130" s="243"/>
      <c r="CP130" s="267"/>
      <c r="CQ130" s="243"/>
      <c r="CR130" s="267"/>
      <c r="CS130" s="277"/>
      <c r="CT130" s="282"/>
      <c r="CU130" s="276"/>
      <c r="CV130" s="243"/>
      <c r="CW130" s="267"/>
      <c r="CX130" s="243"/>
      <c r="CY130" s="267"/>
      <c r="CZ130" s="243"/>
      <c r="DA130" s="267"/>
      <c r="DB130" s="277"/>
      <c r="DC130" s="282"/>
      <c r="DD130" s="276"/>
      <c r="DE130" s="243"/>
      <c r="DF130" s="267"/>
      <c r="DG130" s="243"/>
      <c r="DH130" s="267"/>
      <c r="DI130" s="243"/>
      <c r="DJ130" s="267"/>
      <c r="DK130" s="277"/>
      <c r="DL130" s="282"/>
      <c r="DM130" s="276"/>
      <c r="DN130" s="243"/>
      <c r="DO130" s="267"/>
      <c r="DP130" s="243"/>
      <c r="DQ130" s="267"/>
      <c r="DR130" s="243"/>
      <c r="DS130" s="267"/>
      <c r="DT130" s="277"/>
      <c r="DU130" s="282"/>
      <c r="DV130" s="276"/>
      <c r="DW130" s="243"/>
      <c r="DX130" s="267"/>
      <c r="DY130" s="243"/>
      <c r="DZ130" s="267"/>
      <c r="EA130" s="243"/>
      <c r="EB130" s="267"/>
      <c r="EC130" s="277"/>
      <c r="ED130" s="282"/>
      <c r="EE130" s="276"/>
      <c r="EF130" s="243"/>
      <c r="EG130" s="267"/>
      <c r="EH130" s="243"/>
      <c r="EI130" s="267"/>
      <c r="EJ130" s="243"/>
      <c r="EK130" s="267"/>
      <c r="EL130" s="277"/>
      <c r="EM130" s="282"/>
      <c r="EN130" s="276"/>
      <c r="EO130" s="243"/>
      <c r="EP130" s="267"/>
      <c r="EQ130" s="243"/>
      <c r="ER130" s="267"/>
      <c r="ES130" s="243"/>
      <c r="ET130" s="267"/>
      <c r="EU130" s="277"/>
      <c r="EV130" s="282"/>
      <c r="EW130" s="276"/>
      <c r="EX130" s="243"/>
      <c r="EY130" s="267"/>
      <c r="EZ130" s="243"/>
      <c r="FA130" s="267"/>
      <c r="FB130" s="243"/>
      <c r="FC130" s="267"/>
      <c r="FD130" s="277"/>
      <c r="FE130" s="282"/>
      <c r="FF130" s="276"/>
      <c r="FG130" s="243"/>
      <c r="FH130" s="267"/>
      <c r="FI130" s="243"/>
      <c r="FJ130" s="267"/>
      <c r="FK130" s="243"/>
      <c r="FL130" s="267"/>
      <c r="FM130" s="277"/>
      <c r="FN130" s="282"/>
      <c r="FO130" s="276"/>
      <c r="FP130" s="243"/>
      <c r="FQ130" s="267"/>
      <c r="FR130" s="243"/>
      <c r="FS130" s="267"/>
      <c r="FT130" s="243"/>
      <c r="FU130" s="267"/>
      <c r="FV130" s="277"/>
      <c r="FW130" s="282"/>
    </row>
    <row r="131" spans="1:179" ht="18" customHeight="1" thickBot="1">
      <c r="A131" s="246" t="s">
        <v>260</v>
      </c>
      <c r="B131" s="307"/>
      <c r="C131" s="307"/>
      <c r="D131" s="323"/>
      <c r="E131" s="310"/>
      <c r="F131" s="253">
        <f t="shared" si="69"/>
        <v>0</v>
      </c>
      <c r="G131" s="250">
        <f t="shared" si="68"/>
        <v>0</v>
      </c>
      <c r="H131" s="250">
        <f t="shared" si="68"/>
        <v>0</v>
      </c>
      <c r="I131" s="250">
        <f t="shared" si="68"/>
        <v>0</v>
      </c>
      <c r="J131" s="250">
        <f t="shared" si="68"/>
        <v>0</v>
      </c>
      <c r="K131" s="250">
        <f t="shared" si="68"/>
        <v>0</v>
      </c>
      <c r="L131" s="250">
        <f t="shared" si="68"/>
        <v>0</v>
      </c>
      <c r="M131" s="259">
        <f t="shared" si="68"/>
        <v>0</v>
      </c>
      <c r="N131" s="253">
        <f>+F131+H131+J131+L131</f>
        <v>0</v>
      </c>
      <c r="O131" s="250">
        <f>+G131+I131+K131+M131</f>
        <v>0</v>
      </c>
      <c r="P131" s="303"/>
      <c r="Q131" s="304"/>
      <c r="R131" s="278"/>
      <c r="S131" s="249"/>
      <c r="T131" s="279"/>
      <c r="U131" s="249"/>
      <c r="V131" s="279"/>
      <c r="W131" s="249"/>
      <c r="X131" s="279"/>
      <c r="Y131" s="280"/>
      <c r="Z131" s="283"/>
      <c r="AA131" s="278"/>
      <c r="AB131" s="249"/>
      <c r="AC131" s="279"/>
      <c r="AD131" s="249"/>
      <c r="AE131" s="279"/>
      <c r="AF131" s="249"/>
      <c r="AG131" s="279"/>
      <c r="AH131" s="280"/>
      <c r="AI131" s="283"/>
      <c r="AJ131" s="278"/>
      <c r="AK131" s="249"/>
      <c r="AL131" s="279"/>
      <c r="AM131" s="249"/>
      <c r="AN131" s="279"/>
      <c r="AO131" s="249"/>
      <c r="AP131" s="279"/>
      <c r="AQ131" s="280"/>
      <c r="AR131" s="283"/>
      <c r="AS131" s="278"/>
      <c r="AT131" s="249"/>
      <c r="AU131" s="279"/>
      <c r="AV131" s="249"/>
      <c r="AW131" s="279"/>
      <c r="AX131" s="249"/>
      <c r="AY131" s="279"/>
      <c r="AZ131" s="280"/>
      <c r="BA131" s="283"/>
      <c r="BB131" s="278"/>
      <c r="BC131" s="249"/>
      <c r="BD131" s="279"/>
      <c r="BE131" s="249"/>
      <c r="BF131" s="279"/>
      <c r="BG131" s="249"/>
      <c r="BH131" s="279"/>
      <c r="BI131" s="280"/>
      <c r="BJ131" s="283"/>
      <c r="BK131" s="278"/>
      <c r="BL131" s="249"/>
      <c r="BM131" s="279"/>
      <c r="BN131" s="249"/>
      <c r="BO131" s="279"/>
      <c r="BP131" s="249"/>
      <c r="BQ131" s="279"/>
      <c r="BR131" s="280"/>
      <c r="BS131" s="283"/>
      <c r="BT131" s="278"/>
      <c r="BU131" s="249"/>
      <c r="BV131" s="279"/>
      <c r="BW131" s="249"/>
      <c r="BX131" s="279"/>
      <c r="BY131" s="249"/>
      <c r="BZ131" s="279"/>
      <c r="CA131" s="280"/>
      <c r="CB131" s="283"/>
      <c r="CC131" s="278"/>
      <c r="CD131" s="249"/>
      <c r="CE131" s="279"/>
      <c r="CF131" s="249"/>
      <c r="CG131" s="279"/>
      <c r="CH131" s="249"/>
      <c r="CI131" s="279"/>
      <c r="CJ131" s="280"/>
      <c r="CK131" s="283"/>
      <c r="CL131" s="278"/>
      <c r="CM131" s="249"/>
      <c r="CN131" s="279"/>
      <c r="CO131" s="249"/>
      <c r="CP131" s="279"/>
      <c r="CQ131" s="249"/>
      <c r="CR131" s="279"/>
      <c r="CS131" s="280"/>
      <c r="CT131" s="283"/>
      <c r="CU131" s="278"/>
      <c r="CV131" s="249"/>
      <c r="CW131" s="279"/>
      <c r="CX131" s="249"/>
      <c r="CY131" s="279"/>
      <c r="CZ131" s="249"/>
      <c r="DA131" s="279"/>
      <c r="DB131" s="280"/>
      <c r="DC131" s="283"/>
      <c r="DD131" s="278"/>
      <c r="DE131" s="249"/>
      <c r="DF131" s="279"/>
      <c r="DG131" s="249"/>
      <c r="DH131" s="279"/>
      <c r="DI131" s="249"/>
      <c r="DJ131" s="279"/>
      <c r="DK131" s="280"/>
      <c r="DL131" s="283"/>
      <c r="DM131" s="278"/>
      <c r="DN131" s="249"/>
      <c r="DO131" s="279"/>
      <c r="DP131" s="249"/>
      <c r="DQ131" s="279"/>
      <c r="DR131" s="249"/>
      <c r="DS131" s="279"/>
      <c r="DT131" s="280"/>
      <c r="DU131" s="283"/>
      <c r="DV131" s="278"/>
      <c r="DW131" s="249"/>
      <c r="DX131" s="279"/>
      <c r="DY131" s="249"/>
      <c r="DZ131" s="279"/>
      <c r="EA131" s="249"/>
      <c r="EB131" s="279"/>
      <c r="EC131" s="280"/>
      <c r="ED131" s="283"/>
      <c r="EE131" s="278"/>
      <c r="EF131" s="249"/>
      <c r="EG131" s="279"/>
      <c r="EH131" s="249"/>
      <c r="EI131" s="279"/>
      <c r="EJ131" s="249"/>
      <c r="EK131" s="279"/>
      <c r="EL131" s="280"/>
      <c r="EM131" s="283"/>
      <c r="EN131" s="278"/>
      <c r="EO131" s="249"/>
      <c r="EP131" s="279"/>
      <c r="EQ131" s="249"/>
      <c r="ER131" s="279"/>
      <c r="ES131" s="249"/>
      <c r="ET131" s="279"/>
      <c r="EU131" s="280"/>
      <c r="EV131" s="283"/>
      <c r="EW131" s="278"/>
      <c r="EX131" s="249"/>
      <c r="EY131" s="279"/>
      <c r="EZ131" s="249"/>
      <c r="FA131" s="279"/>
      <c r="FB131" s="249"/>
      <c r="FC131" s="279"/>
      <c r="FD131" s="280"/>
      <c r="FE131" s="283"/>
      <c r="FF131" s="278"/>
      <c r="FG131" s="249"/>
      <c r="FH131" s="279"/>
      <c r="FI131" s="249"/>
      <c r="FJ131" s="279"/>
      <c r="FK131" s="249"/>
      <c r="FL131" s="279"/>
      <c r="FM131" s="280"/>
      <c r="FN131" s="283"/>
      <c r="FO131" s="278"/>
      <c r="FP131" s="249"/>
      <c r="FQ131" s="279"/>
      <c r="FR131" s="249"/>
      <c r="FS131" s="279"/>
      <c r="FT131" s="249"/>
      <c r="FU131" s="279"/>
      <c r="FV131" s="280"/>
      <c r="FW131" s="283"/>
    </row>
    <row r="132" spans="1:179" ht="16.5" thickBot="1">
      <c r="A132" s="228" t="s">
        <v>323</v>
      </c>
      <c r="B132" s="240"/>
      <c r="C132" s="237"/>
      <c r="D132" s="237"/>
      <c r="E132" s="239"/>
      <c r="F132" s="264">
        <f>SUM(F120:F131)</f>
        <v>0</v>
      </c>
      <c r="G132" s="265">
        <f aca="true" t="shared" si="73" ref="G132:P132">SUM(G120:G131)</f>
        <v>0</v>
      </c>
      <c r="H132" s="265">
        <f t="shared" si="73"/>
        <v>0</v>
      </c>
      <c r="I132" s="265">
        <f t="shared" si="73"/>
        <v>0</v>
      </c>
      <c r="J132" s="265">
        <f t="shared" si="73"/>
        <v>0</v>
      </c>
      <c r="K132" s="265">
        <f t="shared" si="73"/>
        <v>0</v>
      </c>
      <c r="L132" s="265">
        <f t="shared" si="73"/>
        <v>0</v>
      </c>
      <c r="M132" s="271">
        <f t="shared" si="73"/>
        <v>0</v>
      </c>
      <c r="N132" s="264">
        <f t="shared" si="73"/>
        <v>0</v>
      </c>
      <c r="O132" s="271">
        <f t="shared" si="73"/>
        <v>0</v>
      </c>
      <c r="P132" s="271">
        <f t="shared" si="73"/>
        <v>0</v>
      </c>
      <c r="Q132" s="272" t="e">
        <f>+SUM(N132*2+P132)/(N132+O132)</f>
        <v>#DIV/0!</v>
      </c>
      <c r="R132" s="284"/>
      <c r="S132" s="285" t="str">
        <f>IF(SUM(R120:S131)=4," ","err")</f>
        <v>err</v>
      </c>
      <c r="T132" s="286"/>
      <c r="U132" s="285" t="str">
        <f>IF(SUM(T120:U131)=4," ","err")</f>
        <v>err</v>
      </c>
      <c r="V132" s="286"/>
      <c r="W132" s="285" t="str">
        <f>IF(SUM(V120:W131)=4," ","err")</f>
        <v>err</v>
      </c>
      <c r="X132" s="286"/>
      <c r="Y132" s="285" t="str">
        <f>IF(SUM(X120:Y131)=4," ","err")</f>
        <v>err</v>
      </c>
      <c r="Z132" s="287">
        <f>IF((SUM(R120:R131)+SUM(T120:T131)+SUM(V120:V131)+SUM(X120:X131))&gt;8,1,0)</f>
        <v>0</v>
      </c>
      <c r="AA132" s="284"/>
      <c r="AB132" s="285" t="str">
        <f>IF(SUM(AA120:AB131)=4," ","err")</f>
        <v>err</v>
      </c>
      <c r="AC132" s="286"/>
      <c r="AD132" s="285" t="str">
        <f>IF(SUM(AC120:AD131)=4," ","err")</f>
        <v>err</v>
      </c>
      <c r="AE132" s="286"/>
      <c r="AF132" s="285" t="str">
        <f>IF(SUM(AE120:AF131)=4," ","err")</f>
        <v>err</v>
      </c>
      <c r="AG132" s="286"/>
      <c r="AH132" s="285" t="str">
        <f>IF(SUM(AG120:AH131)=4," ","err")</f>
        <v>err</v>
      </c>
      <c r="AI132" s="287">
        <f>IF((SUM(AA120:AA131)+SUM(AC120:AC131)+SUM(AE120:AE131)+SUM(AG120:AG131))&gt;8,1,0)</f>
        <v>0</v>
      </c>
      <c r="AJ132" s="284"/>
      <c r="AK132" s="285" t="str">
        <f>IF(SUM(AJ120:AK131)=4," ","err")</f>
        <v>err</v>
      </c>
      <c r="AL132" s="286"/>
      <c r="AM132" s="285" t="str">
        <f>IF(SUM(AL120:AM131)=4," ","err")</f>
        <v>err</v>
      </c>
      <c r="AN132" s="286"/>
      <c r="AO132" s="285" t="str">
        <f>IF(SUM(AN120:AO131)=4," ","err")</f>
        <v>err</v>
      </c>
      <c r="AP132" s="286"/>
      <c r="AQ132" s="285" t="str">
        <f>IF(SUM(AP120:AQ131)=4," ","err")</f>
        <v>err</v>
      </c>
      <c r="AR132" s="287">
        <f>IF((SUM(AJ120:AJ131)+SUM(AL120:AL131)+SUM(AN120:AN131)+SUM(AP120:AP131))&gt;8,1,0)</f>
        <v>0</v>
      </c>
      <c r="AS132" s="284"/>
      <c r="AT132" s="285" t="str">
        <f>IF(SUM(AS120:AT131)=4," ","err")</f>
        <v>err</v>
      </c>
      <c r="AU132" s="286"/>
      <c r="AV132" s="285" t="str">
        <f>IF(SUM(AU120:AV131)=4," ","err")</f>
        <v>err</v>
      </c>
      <c r="AW132" s="286"/>
      <c r="AX132" s="285" t="str">
        <f>IF(SUM(AW120:AX131)=4," ","err")</f>
        <v>err</v>
      </c>
      <c r="AY132" s="286"/>
      <c r="AZ132" s="285" t="str">
        <f>IF(SUM(AY120:AZ131)=4," ","err")</f>
        <v>err</v>
      </c>
      <c r="BA132" s="287">
        <f>IF((SUM(AS120:AS131)+SUM(AU120:AU131)+SUM(AW120:AW131)+SUM(AY120:AY131))&gt;8,1,0)</f>
        <v>0</v>
      </c>
      <c r="BB132" s="284"/>
      <c r="BC132" s="285" t="str">
        <f>IF(SUM(BB120:BC131)=4," ","err")</f>
        <v>err</v>
      </c>
      <c r="BD132" s="286"/>
      <c r="BE132" s="285" t="str">
        <f>IF(SUM(BD120:BE131)=4," ","err")</f>
        <v>err</v>
      </c>
      <c r="BF132" s="286"/>
      <c r="BG132" s="285" t="str">
        <f>IF(SUM(BF120:BG131)=4," ","err")</f>
        <v>err</v>
      </c>
      <c r="BH132" s="286"/>
      <c r="BI132" s="285" t="str">
        <f>IF(SUM(BH120:BI131)=4," ","err")</f>
        <v>err</v>
      </c>
      <c r="BJ132" s="287">
        <f>IF((SUM(BB120:BB131)+SUM(BD120:BD131)+SUM(BF120:BF131)+SUM(BH120:BH131))&gt;8,1,0)</f>
        <v>0</v>
      </c>
      <c r="BK132" s="284"/>
      <c r="BL132" s="285" t="str">
        <f>IF(SUM(BK120:BL131)=4," ","err")</f>
        <v>err</v>
      </c>
      <c r="BM132" s="286"/>
      <c r="BN132" s="285" t="str">
        <f>IF(SUM(BM120:BN131)=4," ","err")</f>
        <v>err</v>
      </c>
      <c r="BO132" s="286"/>
      <c r="BP132" s="285" t="str">
        <f>IF(SUM(BO120:BP131)=4," ","err")</f>
        <v>err</v>
      </c>
      <c r="BQ132" s="286"/>
      <c r="BR132" s="285" t="str">
        <f>IF(SUM(BQ120:BR131)=4," ","err")</f>
        <v>err</v>
      </c>
      <c r="BS132" s="287">
        <f>IF((SUM(BK120:BK131)+SUM(BM120:BM131)+SUM(BO120:BO131)+SUM(BQ120:BQ131))&gt;8,1,0)</f>
        <v>0</v>
      </c>
      <c r="BT132" s="284"/>
      <c r="BU132" s="285" t="str">
        <f>IF(SUM(BT120:BU131)=4," ","err")</f>
        <v>err</v>
      </c>
      <c r="BV132" s="286"/>
      <c r="BW132" s="285" t="str">
        <f>IF(SUM(BV120:BW131)=4," ","err")</f>
        <v>err</v>
      </c>
      <c r="BX132" s="286"/>
      <c r="BY132" s="285" t="str">
        <f>IF(SUM(BX120:BY131)=4," ","err")</f>
        <v>err</v>
      </c>
      <c r="BZ132" s="286"/>
      <c r="CA132" s="285" t="str">
        <f>IF(SUM(BZ120:CA131)=4," ","err")</f>
        <v>err</v>
      </c>
      <c r="CB132" s="287">
        <f>IF((SUM(BT120:BT131)+SUM(BV120:BV131)+SUM(BX120:BX131)+SUM(BZ120:BZ131))&gt;8,1,0)</f>
        <v>0</v>
      </c>
      <c r="CC132" s="284"/>
      <c r="CD132" s="285" t="str">
        <f>IF(SUM(CC120:CD131)=4," ","err")</f>
        <v>err</v>
      </c>
      <c r="CE132" s="286"/>
      <c r="CF132" s="285" t="str">
        <f>IF(SUM(CE120:CF131)=4," ","err")</f>
        <v>err</v>
      </c>
      <c r="CG132" s="286"/>
      <c r="CH132" s="285" t="str">
        <f>IF(SUM(CG120:CH131)=4," ","err")</f>
        <v>err</v>
      </c>
      <c r="CI132" s="286"/>
      <c r="CJ132" s="285" t="str">
        <f>IF(SUM(CI120:CJ131)=4," ","err")</f>
        <v>err</v>
      </c>
      <c r="CK132" s="287">
        <f>IF((SUM(CC120:CC131)+SUM(CE120:CE131)+SUM(CG120:CG131)+SUM(CI120:CI131))&gt;8,1,0)</f>
        <v>0</v>
      </c>
      <c r="CL132" s="284"/>
      <c r="CM132" s="285" t="str">
        <f>IF(SUM(CL120:CM131)=4," ","err")</f>
        <v>err</v>
      </c>
      <c r="CN132" s="286"/>
      <c r="CO132" s="285" t="str">
        <f>IF(SUM(CN120:CO131)=4," ","err")</f>
        <v>err</v>
      </c>
      <c r="CP132" s="286"/>
      <c r="CQ132" s="285" t="str">
        <f>IF(SUM(CP120:CQ131)=4," ","err")</f>
        <v>err</v>
      </c>
      <c r="CR132" s="286"/>
      <c r="CS132" s="285" t="str">
        <f>IF(SUM(CR120:CS131)=4," ","err")</f>
        <v>err</v>
      </c>
      <c r="CT132" s="287">
        <f>IF((SUM(CL120:CL131)+SUM(CN120:CN131)+SUM(CP120:CP131)+SUM(CR120:CR131))&gt;8,1,0)</f>
        <v>0</v>
      </c>
      <c r="CU132" s="284"/>
      <c r="CV132" s="285" t="str">
        <f>IF(SUM(CU120:CV131)=4," ","err")</f>
        <v>err</v>
      </c>
      <c r="CW132" s="286"/>
      <c r="CX132" s="285" t="str">
        <f>IF(SUM(CW120:CX131)=4," ","err")</f>
        <v>err</v>
      </c>
      <c r="CY132" s="286"/>
      <c r="CZ132" s="285" t="str">
        <f>IF(SUM(CY120:CZ131)=4," ","err")</f>
        <v>err</v>
      </c>
      <c r="DA132" s="286"/>
      <c r="DB132" s="285" t="str">
        <f>IF(SUM(DA120:DB131)=4," ","err")</f>
        <v>err</v>
      </c>
      <c r="DC132" s="287">
        <f>IF((SUM(CU120:CU131)+SUM(CW120:CW131)+SUM(CY120:CY131)+SUM(DA120:DA131))&gt;8,1,0)</f>
        <v>0</v>
      </c>
      <c r="DD132" s="284"/>
      <c r="DE132" s="285" t="str">
        <f>IF(SUM(DD120:DE131)=4," ","err")</f>
        <v>err</v>
      </c>
      <c r="DF132" s="286"/>
      <c r="DG132" s="285" t="str">
        <f>IF(SUM(DF120:DG131)=4," ","err")</f>
        <v>err</v>
      </c>
      <c r="DH132" s="286"/>
      <c r="DI132" s="285" t="str">
        <f>IF(SUM(DH120:DI131)=4," ","err")</f>
        <v>err</v>
      </c>
      <c r="DJ132" s="286"/>
      <c r="DK132" s="285" t="str">
        <f>IF(SUM(DJ120:DK131)=4," ","err")</f>
        <v>err</v>
      </c>
      <c r="DL132" s="287">
        <f>IF((SUM(DD120:DD131)+SUM(DF120:DF131)+SUM(DH120:DH131)+SUM(DJ120:DJ131))&gt;8,1,0)</f>
        <v>0</v>
      </c>
      <c r="DM132" s="284"/>
      <c r="DN132" s="285" t="str">
        <f>IF(SUM(DM120:DN131)=4," ","err")</f>
        <v>err</v>
      </c>
      <c r="DO132" s="286"/>
      <c r="DP132" s="285" t="str">
        <f>IF(SUM(DO120:DP131)=4," ","err")</f>
        <v>err</v>
      </c>
      <c r="DQ132" s="286"/>
      <c r="DR132" s="285" t="str">
        <f>IF(SUM(DQ120:DR131)=4," ","err")</f>
        <v>err</v>
      </c>
      <c r="DS132" s="286"/>
      <c r="DT132" s="285" t="str">
        <f>IF(SUM(DS120:DT131)=4," ","err")</f>
        <v>err</v>
      </c>
      <c r="DU132" s="287">
        <f>IF((SUM(DM120:DM131)+SUM(DO120:DO131)+SUM(DQ120:DQ131)+SUM(DS120:DS131))&gt;8,1,0)</f>
        <v>0</v>
      </c>
      <c r="DV132" s="284"/>
      <c r="DW132" s="285" t="str">
        <f>IF(SUM(DV120:DW131)=4," ","err")</f>
        <v>err</v>
      </c>
      <c r="DX132" s="286"/>
      <c r="DY132" s="285" t="str">
        <f>IF(SUM(DX120:DY131)=4," ","err")</f>
        <v>err</v>
      </c>
      <c r="DZ132" s="286"/>
      <c r="EA132" s="285" t="str">
        <f>IF(SUM(DZ120:EA131)=4," ","err")</f>
        <v>err</v>
      </c>
      <c r="EB132" s="286"/>
      <c r="EC132" s="285" t="str">
        <f>IF(SUM(EB120:EC131)=4," ","err")</f>
        <v>err</v>
      </c>
      <c r="ED132" s="287">
        <f>IF((SUM(DV120:DV131)+SUM(DX120:DX131)+SUM(DZ120:DZ131)+SUM(EB120:EB131))&gt;8,1,0)</f>
        <v>0</v>
      </c>
      <c r="EE132" s="284"/>
      <c r="EF132" s="285" t="str">
        <f>IF(SUM(EE120:EF131)=4," ","err")</f>
        <v>err</v>
      </c>
      <c r="EG132" s="286"/>
      <c r="EH132" s="285" t="str">
        <f>IF(SUM(EG120:EH131)=4," ","err")</f>
        <v>err</v>
      </c>
      <c r="EI132" s="286"/>
      <c r="EJ132" s="285" t="str">
        <f>IF(SUM(EI120:EJ131)=4," ","err")</f>
        <v>err</v>
      </c>
      <c r="EK132" s="286"/>
      <c r="EL132" s="285" t="str">
        <f>IF(SUM(EK120:EL131)=4," ","err")</f>
        <v>err</v>
      </c>
      <c r="EM132" s="287">
        <f>IF((SUM(EE120:EE131)+SUM(EG120:EG131)+SUM(EI120:EI131)+SUM(EK120:EK131))&gt;8,1,0)</f>
        <v>0</v>
      </c>
      <c r="EN132" s="284"/>
      <c r="EO132" s="285" t="str">
        <f>IF(SUM(EN120:EO131)=4," ","err")</f>
        <v>err</v>
      </c>
      <c r="EP132" s="286"/>
      <c r="EQ132" s="285" t="str">
        <f>IF(SUM(EP120:EQ131)=4," ","err")</f>
        <v>err</v>
      </c>
      <c r="ER132" s="286"/>
      <c r="ES132" s="285" t="str">
        <f>IF(SUM(ER120:ES131)=4," ","err")</f>
        <v>err</v>
      </c>
      <c r="ET132" s="286"/>
      <c r="EU132" s="285" t="str">
        <f>IF(SUM(ET120:EU131)=4," ","err")</f>
        <v>err</v>
      </c>
      <c r="EV132" s="287">
        <f>IF((SUM(EN120:EN131)+SUM(EP120:EP131)+SUM(ER120:ER131)+SUM(ET120:ET131))&gt;8,1,0)</f>
        <v>0</v>
      </c>
      <c r="EW132" s="284"/>
      <c r="EX132" s="285" t="str">
        <f>IF(SUM(EW120:EX131)=4," ","err")</f>
        <v>err</v>
      </c>
      <c r="EY132" s="286"/>
      <c r="EZ132" s="285" t="str">
        <f>IF(SUM(EY120:EZ131)=4," ","err")</f>
        <v>err</v>
      </c>
      <c r="FA132" s="286"/>
      <c r="FB132" s="285" t="str">
        <f>IF(SUM(FA120:FB131)=4," ","err")</f>
        <v>err</v>
      </c>
      <c r="FC132" s="286"/>
      <c r="FD132" s="285" t="str">
        <f>IF(SUM(FC120:FD131)=4," ","err")</f>
        <v>err</v>
      </c>
      <c r="FE132" s="287">
        <f>IF((SUM(EW120:EW131)+SUM(EY120:EY131)+SUM(FA120:FA131)+SUM(FC120:FC131))&gt;8,1,0)</f>
        <v>0</v>
      </c>
      <c r="FF132" s="284"/>
      <c r="FG132" s="285" t="str">
        <f>IF(SUM(FF120:FG131)=4," ","err")</f>
        <v>err</v>
      </c>
      <c r="FH132" s="286"/>
      <c r="FI132" s="285" t="str">
        <f>IF(SUM(FH120:FI131)=4," ","err")</f>
        <v>err</v>
      </c>
      <c r="FJ132" s="286"/>
      <c r="FK132" s="285" t="str">
        <f>IF(SUM(FJ120:FK131)=4," ","err")</f>
        <v>err</v>
      </c>
      <c r="FL132" s="286"/>
      <c r="FM132" s="285" t="str">
        <f>IF(SUM(FL120:FM131)=4," ","err")</f>
        <v>err</v>
      </c>
      <c r="FN132" s="287">
        <f>IF((SUM(FF120:FF131)+SUM(FH120:FH131)+SUM(FJ120:FJ131)+SUM(FL120:FL131))&gt;8,1,0)</f>
        <v>0</v>
      </c>
      <c r="FO132" s="284"/>
      <c r="FP132" s="285" t="str">
        <f>IF(SUM(FO120:FP131)=4," ","err")</f>
        <v>err</v>
      </c>
      <c r="FQ132" s="286"/>
      <c r="FR132" s="285" t="str">
        <f>IF(SUM(FQ120:FR131)=4," ","err")</f>
        <v>err</v>
      </c>
      <c r="FS132" s="286"/>
      <c r="FT132" s="285" t="str">
        <f>IF(SUM(FS120:FT131)=4," ","err")</f>
        <v>err</v>
      </c>
      <c r="FU132" s="286"/>
      <c r="FV132" s="285" t="str">
        <f>IF(SUM(FU120:FV131)=4," ","err")</f>
        <v>err</v>
      </c>
      <c r="FW132" s="287">
        <f>IF((SUM(FO120:FO131)+SUM(FQ120:FQ131)+SUM(FS120:FS131)+SUM(FU120:FU131))&gt;8,1,0)</f>
        <v>0</v>
      </c>
    </row>
    <row r="133" ht="15">
      <c r="A133" s="228" t="s">
        <v>324</v>
      </c>
    </row>
  </sheetData>
  <sheetProtection/>
  <mergeCells count="150">
    <mergeCell ref="DV119:ED119"/>
    <mergeCell ref="EE119:EM119"/>
    <mergeCell ref="EN119:EV119"/>
    <mergeCell ref="EW119:FE119"/>
    <mergeCell ref="FF119:FN119"/>
    <mergeCell ref="FO119:FW119"/>
    <mergeCell ref="BT119:CB119"/>
    <mergeCell ref="CC119:CK119"/>
    <mergeCell ref="CL119:CT119"/>
    <mergeCell ref="CU119:DC119"/>
    <mergeCell ref="DD119:DL119"/>
    <mergeCell ref="DM119:DU119"/>
    <mergeCell ref="R119:Z119"/>
    <mergeCell ref="AA119:AI119"/>
    <mergeCell ref="AJ119:AR119"/>
    <mergeCell ref="AS119:BA119"/>
    <mergeCell ref="BB119:BJ119"/>
    <mergeCell ref="BK119:BS119"/>
    <mergeCell ref="DV102:ED102"/>
    <mergeCell ref="EE102:EM102"/>
    <mergeCell ref="EN102:EV102"/>
    <mergeCell ref="EW102:FE102"/>
    <mergeCell ref="FF102:FN102"/>
    <mergeCell ref="FO102:FW102"/>
    <mergeCell ref="BT102:CB102"/>
    <mergeCell ref="CC102:CK102"/>
    <mergeCell ref="CL102:CT102"/>
    <mergeCell ref="CU102:DC102"/>
    <mergeCell ref="DD102:DL102"/>
    <mergeCell ref="DM102:DU102"/>
    <mergeCell ref="R102:Z102"/>
    <mergeCell ref="AA102:AI102"/>
    <mergeCell ref="AJ102:AR102"/>
    <mergeCell ref="AS102:BA102"/>
    <mergeCell ref="BB102:BJ102"/>
    <mergeCell ref="BK102:BS102"/>
    <mergeCell ref="DV86:ED86"/>
    <mergeCell ref="EE86:EM86"/>
    <mergeCell ref="EN86:EV86"/>
    <mergeCell ref="EW86:FE86"/>
    <mergeCell ref="FF86:FN86"/>
    <mergeCell ref="FO86:FW86"/>
    <mergeCell ref="BT86:CB86"/>
    <mergeCell ref="CC86:CK86"/>
    <mergeCell ref="CL86:CT86"/>
    <mergeCell ref="CU86:DC86"/>
    <mergeCell ref="DD86:DL86"/>
    <mergeCell ref="DM86:DU86"/>
    <mergeCell ref="R86:Z86"/>
    <mergeCell ref="AA86:AI86"/>
    <mergeCell ref="AJ86:AR86"/>
    <mergeCell ref="AS86:BA86"/>
    <mergeCell ref="BB86:BJ86"/>
    <mergeCell ref="BK86:BS86"/>
    <mergeCell ref="DV70:ED70"/>
    <mergeCell ref="EE70:EM70"/>
    <mergeCell ref="EN70:EV70"/>
    <mergeCell ref="EW70:FE70"/>
    <mergeCell ref="FF70:FN70"/>
    <mergeCell ref="FO70:FW70"/>
    <mergeCell ref="BT70:CB70"/>
    <mergeCell ref="CC70:CK70"/>
    <mergeCell ref="CL70:CT70"/>
    <mergeCell ref="CU70:DC70"/>
    <mergeCell ref="DD70:DL70"/>
    <mergeCell ref="DM70:DU70"/>
    <mergeCell ref="R70:Z70"/>
    <mergeCell ref="AA70:AI70"/>
    <mergeCell ref="AJ70:AR70"/>
    <mergeCell ref="AS70:BA70"/>
    <mergeCell ref="BB70:BJ70"/>
    <mergeCell ref="BK70:BS70"/>
    <mergeCell ref="DV53:ED53"/>
    <mergeCell ref="EE53:EM53"/>
    <mergeCell ref="EN53:EV53"/>
    <mergeCell ref="EW53:FE53"/>
    <mergeCell ref="FF53:FN53"/>
    <mergeCell ref="FO53:FW53"/>
    <mergeCell ref="BT53:CB53"/>
    <mergeCell ref="CC53:CK53"/>
    <mergeCell ref="CL53:CT53"/>
    <mergeCell ref="CU53:DC53"/>
    <mergeCell ref="DD53:DL53"/>
    <mergeCell ref="DM53:DU53"/>
    <mergeCell ref="R53:Z53"/>
    <mergeCell ref="AA53:AI53"/>
    <mergeCell ref="AJ53:AR53"/>
    <mergeCell ref="AS53:BA53"/>
    <mergeCell ref="BB53:BJ53"/>
    <mergeCell ref="BK53:BS53"/>
    <mergeCell ref="DV36:ED36"/>
    <mergeCell ref="EE36:EM36"/>
    <mergeCell ref="EN36:EV36"/>
    <mergeCell ref="EW36:FE36"/>
    <mergeCell ref="FF36:FN36"/>
    <mergeCell ref="FO36:FW36"/>
    <mergeCell ref="BT36:CB36"/>
    <mergeCell ref="CC36:CK36"/>
    <mergeCell ref="CL36:CT36"/>
    <mergeCell ref="CU36:DC36"/>
    <mergeCell ref="DD36:DL36"/>
    <mergeCell ref="DM36:DU36"/>
    <mergeCell ref="R36:Z36"/>
    <mergeCell ref="AA36:AI36"/>
    <mergeCell ref="AJ36:AR36"/>
    <mergeCell ref="AS36:BA36"/>
    <mergeCell ref="BB36:BJ36"/>
    <mergeCell ref="BK36:BS36"/>
    <mergeCell ref="DV20:ED20"/>
    <mergeCell ref="EE20:EM20"/>
    <mergeCell ref="EN20:EV20"/>
    <mergeCell ref="EW20:FE20"/>
    <mergeCell ref="FF20:FN20"/>
    <mergeCell ref="FO20:FW20"/>
    <mergeCell ref="BT20:CB20"/>
    <mergeCell ref="CC20:CK20"/>
    <mergeCell ref="CL20:CT20"/>
    <mergeCell ref="CU20:DC20"/>
    <mergeCell ref="DD20:DL20"/>
    <mergeCell ref="DM20:DU20"/>
    <mergeCell ref="R20:Z20"/>
    <mergeCell ref="AA20:AI20"/>
    <mergeCell ref="AJ20:AR20"/>
    <mergeCell ref="AS20:BA20"/>
    <mergeCell ref="BB20:BJ20"/>
    <mergeCell ref="BK20:BS20"/>
    <mergeCell ref="DV4:ED4"/>
    <mergeCell ref="EE4:EM4"/>
    <mergeCell ref="EN4:EV4"/>
    <mergeCell ref="EW4:FE4"/>
    <mergeCell ref="FF4:FN4"/>
    <mergeCell ref="FO4:FW4"/>
    <mergeCell ref="BT4:CB4"/>
    <mergeCell ref="CC4:CK4"/>
    <mergeCell ref="CL4:CT4"/>
    <mergeCell ref="CU4:DC4"/>
    <mergeCell ref="DD4:DL4"/>
    <mergeCell ref="DM4:DU4"/>
    <mergeCell ref="R4:Z4"/>
    <mergeCell ref="AA4:AI4"/>
    <mergeCell ref="AJ4:AR4"/>
    <mergeCell ref="AS4:BA4"/>
    <mergeCell ref="BB4:BJ4"/>
    <mergeCell ref="BK4:BS4"/>
    <mergeCell ref="A1:A3"/>
    <mergeCell ref="F2:G2"/>
    <mergeCell ref="H2:I2"/>
    <mergeCell ref="J2:K2"/>
    <mergeCell ref="L2:M2"/>
    <mergeCell ref="N2:O2"/>
  </mergeCells>
  <conditionalFormatting sqref="E13:E17">
    <cfRule type="cellIs" priority="47" dxfId="102" operator="equal" stopIfTrue="1">
      <formula>"Eligible"</formula>
    </cfRule>
    <cfRule type="cellIs" priority="48" dxfId="103" operator="equal" stopIfTrue="1">
      <formula>"ineligible"</formula>
    </cfRule>
  </conditionalFormatting>
  <conditionalFormatting sqref="E5">
    <cfRule type="containsText" priority="45" dxfId="104" operator="containsText" stopIfTrue="1" text="INELIGIBLE">
      <formula>NOT(ISERROR(SEARCH("INELIGIBLE",E5)))</formula>
    </cfRule>
    <cfRule type="containsText" priority="46" dxfId="105" operator="containsText" stopIfTrue="1" text="QUALIFIED">
      <formula>NOT(ISERROR(SEARCH("QUALIFIED",E5)))</formula>
    </cfRule>
  </conditionalFormatting>
  <conditionalFormatting sqref="E6:E12">
    <cfRule type="containsText" priority="43" dxfId="104" operator="containsText" stopIfTrue="1" text="INELIGIBLE">
      <formula>NOT(ISERROR(SEARCH("INELIGIBLE",E6)))</formula>
    </cfRule>
    <cfRule type="containsText" priority="44" dxfId="105" operator="containsText" stopIfTrue="1" text="QUALIFIED">
      <formula>NOT(ISERROR(SEARCH("QUALIFIED",E6)))</formula>
    </cfRule>
  </conditionalFormatting>
  <conditionalFormatting sqref="E29:E33">
    <cfRule type="cellIs" priority="41" dxfId="102" operator="equal" stopIfTrue="1">
      <formula>"Eligible"</formula>
    </cfRule>
    <cfRule type="cellIs" priority="42" dxfId="103" operator="equal" stopIfTrue="1">
      <formula>"ineligible"</formula>
    </cfRule>
  </conditionalFormatting>
  <conditionalFormatting sqref="E21">
    <cfRule type="containsText" priority="39" dxfId="104" operator="containsText" stopIfTrue="1" text="INELIGIBLE">
      <formula>NOT(ISERROR(SEARCH("INELIGIBLE",E21)))</formula>
    </cfRule>
    <cfRule type="containsText" priority="40" dxfId="105" operator="containsText" stopIfTrue="1" text="QUALIFIED">
      <formula>NOT(ISERROR(SEARCH("QUALIFIED",E21)))</formula>
    </cfRule>
  </conditionalFormatting>
  <conditionalFormatting sqref="E22:E28">
    <cfRule type="containsText" priority="37" dxfId="104" operator="containsText" stopIfTrue="1" text="INELIGIBLE">
      <formula>NOT(ISERROR(SEARCH("INELIGIBLE",E22)))</formula>
    </cfRule>
    <cfRule type="containsText" priority="38" dxfId="105" operator="containsText" stopIfTrue="1" text="QUALIFIED">
      <formula>NOT(ISERROR(SEARCH("QUALIFIED",E22)))</formula>
    </cfRule>
  </conditionalFormatting>
  <conditionalFormatting sqref="E46:E50">
    <cfRule type="cellIs" priority="35" dxfId="102" operator="equal" stopIfTrue="1">
      <formula>"Eligible"</formula>
    </cfRule>
    <cfRule type="cellIs" priority="36" dxfId="103" operator="equal" stopIfTrue="1">
      <formula>"ineligible"</formula>
    </cfRule>
  </conditionalFormatting>
  <conditionalFormatting sqref="E37:E38">
    <cfRule type="containsText" priority="33" dxfId="104" operator="containsText" stopIfTrue="1" text="INELIGIBLE">
      <formula>NOT(ISERROR(SEARCH("INELIGIBLE",E37)))</formula>
    </cfRule>
    <cfRule type="containsText" priority="34" dxfId="105" operator="containsText" stopIfTrue="1" text="QUALIFIED">
      <formula>NOT(ISERROR(SEARCH("QUALIFIED",E37)))</formula>
    </cfRule>
  </conditionalFormatting>
  <conditionalFormatting sqref="E39:E45">
    <cfRule type="containsText" priority="31" dxfId="104" operator="containsText" stopIfTrue="1" text="INELIGIBLE">
      <formula>NOT(ISERROR(SEARCH("INELIGIBLE",E39)))</formula>
    </cfRule>
    <cfRule type="containsText" priority="32" dxfId="105" operator="containsText" stopIfTrue="1" text="QUALIFIED">
      <formula>NOT(ISERROR(SEARCH("QUALIFIED",E39)))</formula>
    </cfRule>
  </conditionalFormatting>
  <conditionalFormatting sqref="E63:E67">
    <cfRule type="cellIs" priority="29" dxfId="102" operator="equal" stopIfTrue="1">
      <formula>"Eligible"</formula>
    </cfRule>
    <cfRule type="cellIs" priority="30" dxfId="103" operator="equal" stopIfTrue="1">
      <formula>"ineligible"</formula>
    </cfRule>
  </conditionalFormatting>
  <conditionalFormatting sqref="E54">
    <cfRule type="containsText" priority="27" dxfId="104" operator="containsText" stopIfTrue="1" text="INELIGIBLE">
      <formula>NOT(ISERROR(SEARCH("INELIGIBLE",E54)))</formula>
    </cfRule>
    <cfRule type="containsText" priority="28" dxfId="105" operator="containsText" stopIfTrue="1" text="QUALIFIED">
      <formula>NOT(ISERROR(SEARCH("QUALIFIED",E54)))</formula>
    </cfRule>
  </conditionalFormatting>
  <conditionalFormatting sqref="E55:E62">
    <cfRule type="containsText" priority="25" dxfId="104" operator="containsText" stopIfTrue="1" text="INELIGIBLE">
      <formula>NOT(ISERROR(SEARCH("INELIGIBLE",E55)))</formula>
    </cfRule>
    <cfRule type="containsText" priority="26" dxfId="105" operator="containsText" stopIfTrue="1" text="QUALIFIED">
      <formula>NOT(ISERROR(SEARCH("QUALIFIED",E55)))</formula>
    </cfRule>
  </conditionalFormatting>
  <conditionalFormatting sqref="E79:E83">
    <cfRule type="cellIs" priority="23" dxfId="102" operator="equal" stopIfTrue="1">
      <formula>"Eligible"</formula>
    </cfRule>
    <cfRule type="cellIs" priority="24" dxfId="103" operator="equal" stopIfTrue="1">
      <formula>"ineligible"</formula>
    </cfRule>
  </conditionalFormatting>
  <conditionalFormatting sqref="E71">
    <cfRule type="containsText" priority="21" dxfId="104" operator="containsText" stopIfTrue="1" text="INELIGIBLE">
      <formula>NOT(ISERROR(SEARCH("INELIGIBLE",E71)))</formula>
    </cfRule>
    <cfRule type="containsText" priority="22" dxfId="105" operator="containsText" stopIfTrue="1" text="QUALIFIED">
      <formula>NOT(ISERROR(SEARCH("QUALIFIED",E71)))</formula>
    </cfRule>
  </conditionalFormatting>
  <conditionalFormatting sqref="E72:E78">
    <cfRule type="containsText" priority="19" dxfId="104" operator="containsText" stopIfTrue="1" text="INELIGIBLE">
      <formula>NOT(ISERROR(SEARCH("INELIGIBLE",E72)))</formula>
    </cfRule>
    <cfRule type="containsText" priority="20" dxfId="105" operator="containsText" stopIfTrue="1" text="QUALIFIED">
      <formula>NOT(ISERROR(SEARCH("QUALIFIED",E72)))</formula>
    </cfRule>
  </conditionalFormatting>
  <conditionalFormatting sqref="E95:E99">
    <cfRule type="cellIs" priority="17" dxfId="102" operator="equal" stopIfTrue="1">
      <formula>"Eligible"</formula>
    </cfRule>
    <cfRule type="cellIs" priority="18" dxfId="103" operator="equal" stopIfTrue="1">
      <formula>"ineligible"</formula>
    </cfRule>
  </conditionalFormatting>
  <conditionalFormatting sqref="E87">
    <cfRule type="containsText" priority="15" dxfId="104" operator="containsText" stopIfTrue="1" text="INELIGIBLE">
      <formula>NOT(ISERROR(SEARCH("INELIGIBLE",E87)))</formula>
    </cfRule>
    <cfRule type="containsText" priority="16" dxfId="105" operator="containsText" stopIfTrue="1" text="QUALIFIED">
      <formula>NOT(ISERROR(SEARCH("QUALIFIED",E87)))</formula>
    </cfRule>
  </conditionalFormatting>
  <conditionalFormatting sqref="E88:E94">
    <cfRule type="containsText" priority="13" dxfId="104" operator="containsText" stopIfTrue="1" text="INELIGIBLE">
      <formula>NOT(ISERROR(SEARCH("INELIGIBLE",E88)))</formula>
    </cfRule>
    <cfRule type="containsText" priority="14" dxfId="105" operator="containsText" stopIfTrue="1" text="QUALIFIED">
      <formula>NOT(ISERROR(SEARCH("QUALIFIED",E88)))</formula>
    </cfRule>
  </conditionalFormatting>
  <conditionalFormatting sqref="E112:E116">
    <cfRule type="cellIs" priority="11" dxfId="102" operator="equal" stopIfTrue="1">
      <formula>"Eligible"</formula>
    </cfRule>
    <cfRule type="cellIs" priority="12" dxfId="103" operator="equal" stopIfTrue="1">
      <formula>"ineligible"</formula>
    </cfRule>
  </conditionalFormatting>
  <conditionalFormatting sqref="E103">
    <cfRule type="containsText" priority="9" dxfId="104" operator="containsText" stopIfTrue="1" text="INELIGIBLE">
      <formula>NOT(ISERROR(SEARCH("INELIGIBLE",E103)))</formula>
    </cfRule>
    <cfRule type="containsText" priority="10" dxfId="105" operator="containsText" stopIfTrue="1" text="QUALIFIED">
      <formula>NOT(ISERROR(SEARCH("QUALIFIED",E103)))</formula>
    </cfRule>
  </conditionalFormatting>
  <conditionalFormatting sqref="E104:E111">
    <cfRule type="containsText" priority="7" dxfId="104" operator="containsText" stopIfTrue="1" text="INELIGIBLE">
      <formula>NOT(ISERROR(SEARCH("INELIGIBLE",E104)))</formula>
    </cfRule>
    <cfRule type="containsText" priority="8" dxfId="105" operator="containsText" stopIfTrue="1" text="QUALIFIED">
      <formula>NOT(ISERROR(SEARCH("QUALIFIED",E104)))</formula>
    </cfRule>
  </conditionalFormatting>
  <conditionalFormatting sqref="E128:E132">
    <cfRule type="cellIs" priority="5" dxfId="102" operator="equal" stopIfTrue="1">
      <formula>"Eligible"</formula>
    </cfRule>
    <cfRule type="cellIs" priority="6" dxfId="103" operator="equal" stopIfTrue="1">
      <formula>"ineligible"</formula>
    </cfRule>
  </conditionalFormatting>
  <conditionalFormatting sqref="E120">
    <cfRule type="containsText" priority="3" dxfId="104" operator="containsText" stopIfTrue="1" text="INELIGIBLE">
      <formula>NOT(ISERROR(SEARCH("INELIGIBLE",E120)))</formula>
    </cfRule>
    <cfRule type="containsText" priority="4" dxfId="105" operator="containsText" stopIfTrue="1" text="QUALIFIED">
      <formula>NOT(ISERROR(SEARCH("QUALIFIED",E120)))</formula>
    </cfRule>
  </conditionalFormatting>
  <conditionalFormatting sqref="E121:E127">
    <cfRule type="containsText" priority="1" dxfId="104" operator="containsText" stopIfTrue="1" text="INELIGIBLE">
      <formula>NOT(ISERROR(SEARCH("INELIGIBLE",E121)))</formula>
    </cfRule>
    <cfRule type="containsText" priority="2" dxfId="105" operator="containsText" stopIfTrue="1" text="QUALIFIED">
      <formula>NOT(ISERROR(SEARCH("QUALIFIED",E121)))</formula>
    </cfRule>
  </conditionalFormatting>
  <printOptions/>
  <pageMargins left="0" right="0" top="0" bottom="0" header="0" footer="0"/>
  <pageSetup fitToHeight="1" fitToWidth="1" horizontalDpi="600" verticalDpi="600" orientation="portrait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K54"/>
  <sheetViews>
    <sheetView zoomScale="115" zoomScaleNormal="115" zoomScalePageLayoutView="0" workbookViewId="0" topLeftCell="A1">
      <pane xSplit="37" ySplit="4" topLeftCell="AL5" activePane="bottomRight" state="frozen"/>
      <selection pane="topLeft" activeCell="E38" sqref="E38"/>
      <selection pane="topRight" activeCell="E38" sqref="E38"/>
      <selection pane="bottomLeft" activeCell="E38" sqref="E38"/>
      <selection pane="bottomRight" activeCell="T21" sqref="T21"/>
    </sheetView>
  </sheetViews>
  <sheetFormatPr defaultColWidth="9.33203125" defaultRowHeight="11.25"/>
  <cols>
    <col min="1" max="1" width="22.83203125" style="106" customWidth="1"/>
    <col min="2" max="2" width="5.16015625" style="106" customWidth="1"/>
    <col min="3" max="18" width="3.83203125" style="106" customWidth="1"/>
    <col min="19" max="19" width="9.33203125" style="106" customWidth="1"/>
    <col min="20" max="20" width="22.16015625" style="107" customWidth="1"/>
    <col min="21" max="21" width="4.66015625" style="107" customWidth="1"/>
    <col min="22" max="37" width="3.83203125" style="106" customWidth="1"/>
    <col min="38" max="16384" width="9.33203125" style="106" customWidth="1"/>
  </cols>
  <sheetData>
    <row r="1" spans="1:21" ht="11.25">
      <c r="A1" s="583" t="s">
        <v>134</v>
      </c>
      <c r="T1" s="584" t="s">
        <v>97</v>
      </c>
      <c r="U1" s="106"/>
    </row>
    <row r="2" spans="1:37" ht="11.25">
      <c r="A2" s="583"/>
      <c r="B2" s="109" t="s">
        <v>329</v>
      </c>
      <c r="C2" s="107">
        <v>1</v>
      </c>
      <c r="D2" s="107">
        <v>2</v>
      </c>
      <c r="E2" s="107">
        <v>3</v>
      </c>
      <c r="F2" s="107">
        <v>4</v>
      </c>
      <c r="G2" s="107">
        <v>5</v>
      </c>
      <c r="H2" s="107">
        <v>6</v>
      </c>
      <c r="I2" s="107">
        <v>7</v>
      </c>
      <c r="J2" s="107">
        <v>8</v>
      </c>
      <c r="K2" s="107">
        <v>9</v>
      </c>
      <c r="L2" s="107">
        <v>10</v>
      </c>
      <c r="M2" s="107">
        <v>11</v>
      </c>
      <c r="N2" s="107">
        <v>12</v>
      </c>
      <c r="O2" s="107">
        <v>13</v>
      </c>
      <c r="P2" s="107">
        <v>14</v>
      </c>
      <c r="Q2" s="107">
        <v>15</v>
      </c>
      <c r="R2" s="107">
        <v>16</v>
      </c>
      <c r="T2" s="584"/>
      <c r="U2" s="109" t="s">
        <v>329</v>
      </c>
      <c r="V2" s="107">
        <v>1</v>
      </c>
      <c r="W2" s="107">
        <v>2</v>
      </c>
      <c r="X2" s="107">
        <v>3</v>
      </c>
      <c r="Y2" s="107">
        <v>4</v>
      </c>
      <c r="Z2" s="107">
        <v>5</v>
      </c>
      <c r="AA2" s="107">
        <v>6</v>
      </c>
      <c r="AB2" s="107">
        <v>7</v>
      </c>
      <c r="AC2" s="107">
        <v>8</v>
      </c>
      <c r="AD2" s="107">
        <v>9</v>
      </c>
      <c r="AE2" s="107">
        <v>10</v>
      </c>
      <c r="AF2" s="107">
        <v>11</v>
      </c>
      <c r="AG2" s="107">
        <v>12</v>
      </c>
      <c r="AH2" s="107">
        <v>13</v>
      </c>
      <c r="AI2" s="107">
        <v>14</v>
      </c>
      <c r="AJ2" s="107">
        <v>15</v>
      </c>
      <c r="AK2" s="107">
        <v>16</v>
      </c>
    </row>
    <row r="3" spans="3:37" ht="11.25">
      <c r="C3" s="106">
        <f>SUM(C5:C51)</f>
        <v>7</v>
      </c>
      <c r="D3" s="106">
        <f>SUM(D5:D51)</f>
        <v>6</v>
      </c>
      <c r="E3" s="106">
        <f aca="true" t="shared" si="0" ref="E3:R3">SUM(E5:E51)</f>
        <v>7</v>
      </c>
      <c r="F3" s="106">
        <f t="shared" si="0"/>
        <v>7</v>
      </c>
      <c r="G3" s="106">
        <f t="shared" si="0"/>
        <v>7</v>
      </c>
      <c r="H3" s="106">
        <f t="shared" si="0"/>
        <v>6</v>
      </c>
      <c r="I3" s="106">
        <f t="shared" si="0"/>
        <v>6</v>
      </c>
      <c r="J3" s="106">
        <f t="shared" si="0"/>
        <v>6</v>
      </c>
      <c r="K3" s="106">
        <f t="shared" si="0"/>
        <v>7</v>
      </c>
      <c r="L3" s="106">
        <f t="shared" si="0"/>
        <v>12</v>
      </c>
      <c r="M3" s="106">
        <f t="shared" si="0"/>
        <v>0</v>
      </c>
      <c r="N3" s="106">
        <f t="shared" si="0"/>
        <v>6</v>
      </c>
      <c r="O3" s="106">
        <f t="shared" si="0"/>
        <v>8</v>
      </c>
      <c r="P3" s="106">
        <f t="shared" si="0"/>
        <v>6</v>
      </c>
      <c r="Q3" s="106">
        <f t="shared" si="0"/>
        <v>0</v>
      </c>
      <c r="R3" s="106">
        <f t="shared" si="0"/>
        <v>0</v>
      </c>
      <c r="T3" s="106"/>
      <c r="U3" s="106"/>
      <c r="V3" s="106">
        <f aca="true" t="shared" si="1" ref="V3:AK3">SUM(V5:V54)</f>
        <v>7</v>
      </c>
      <c r="W3" s="106">
        <f t="shared" si="1"/>
        <v>7</v>
      </c>
      <c r="X3" s="106">
        <f t="shared" si="1"/>
        <v>7</v>
      </c>
      <c r="Y3" s="106">
        <f t="shared" si="1"/>
        <v>7</v>
      </c>
      <c r="Z3" s="106">
        <f t="shared" si="1"/>
        <v>7</v>
      </c>
      <c r="AA3" s="106">
        <f t="shared" si="1"/>
        <v>7</v>
      </c>
      <c r="AB3" s="106">
        <f t="shared" si="1"/>
        <v>7</v>
      </c>
      <c r="AC3" s="106">
        <f t="shared" si="1"/>
        <v>5</v>
      </c>
      <c r="AD3" s="106">
        <f t="shared" si="1"/>
        <v>7</v>
      </c>
      <c r="AE3" s="106">
        <f t="shared" si="1"/>
        <v>5</v>
      </c>
      <c r="AF3" s="106">
        <f t="shared" si="1"/>
        <v>7</v>
      </c>
      <c r="AG3" s="106">
        <f t="shared" si="1"/>
        <v>7</v>
      </c>
      <c r="AH3" s="106">
        <f t="shared" si="1"/>
        <v>7</v>
      </c>
      <c r="AI3" s="106">
        <f t="shared" si="1"/>
        <v>7</v>
      </c>
      <c r="AJ3" s="106">
        <f t="shared" si="1"/>
        <v>0</v>
      </c>
      <c r="AK3" s="106">
        <f t="shared" si="1"/>
        <v>0</v>
      </c>
    </row>
    <row r="4" spans="1:37" ht="12" thickBot="1">
      <c r="A4" s="184" t="s">
        <v>271</v>
      </c>
      <c r="B4" s="184" t="s">
        <v>272</v>
      </c>
      <c r="C4" s="108" t="str">
        <f>+IF(C3=7,"ok","n/a")</f>
        <v>ok</v>
      </c>
      <c r="D4" s="108" t="str">
        <f aca="true" t="shared" si="2" ref="D4:R4">+IF(D3=7,"ok","n/a")</f>
        <v>n/a</v>
      </c>
      <c r="E4" s="108" t="str">
        <f t="shared" si="2"/>
        <v>ok</v>
      </c>
      <c r="F4" s="108" t="str">
        <f t="shared" si="2"/>
        <v>ok</v>
      </c>
      <c r="G4" s="108" t="str">
        <f t="shared" si="2"/>
        <v>ok</v>
      </c>
      <c r="H4" s="108" t="str">
        <f t="shared" si="2"/>
        <v>n/a</v>
      </c>
      <c r="I4" s="108" t="str">
        <f t="shared" si="2"/>
        <v>n/a</v>
      </c>
      <c r="J4" s="108" t="str">
        <f t="shared" si="2"/>
        <v>n/a</v>
      </c>
      <c r="K4" s="108" t="str">
        <f t="shared" si="2"/>
        <v>ok</v>
      </c>
      <c r="L4" s="108" t="str">
        <f t="shared" si="2"/>
        <v>n/a</v>
      </c>
      <c r="M4" s="108" t="str">
        <f t="shared" si="2"/>
        <v>n/a</v>
      </c>
      <c r="N4" s="108" t="str">
        <f t="shared" si="2"/>
        <v>n/a</v>
      </c>
      <c r="O4" s="108" t="str">
        <f t="shared" si="2"/>
        <v>n/a</v>
      </c>
      <c r="P4" s="108" t="str">
        <f t="shared" si="2"/>
        <v>n/a</v>
      </c>
      <c r="Q4" s="108" t="str">
        <f t="shared" si="2"/>
        <v>n/a</v>
      </c>
      <c r="R4" s="108" t="str">
        <f t="shared" si="2"/>
        <v>n/a</v>
      </c>
      <c r="T4" s="184" t="s">
        <v>271</v>
      </c>
      <c r="U4" s="184" t="s">
        <v>272</v>
      </c>
      <c r="V4" s="108" t="str">
        <f>+IF(V3=7,"ok","n/a")</f>
        <v>ok</v>
      </c>
      <c r="W4" s="108" t="str">
        <f aca="true" t="shared" si="3" ref="W4:AK4">+IF(W3=7,"ok","n/a")</f>
        <v>ok</v>
      </c>
      <c r="X4" s="108" t="str">
        <f t="shared" si="3"/>
        <v>ok</v>
      </c>
      <c r="Y4" s="108" t="str">
        <f t="shared" si="3"/>
        <v>ok</v>
      </c>
      <c r="Z4" s="108" t="str">
        <f t="shared" si="3"/>
        <v>ok</v>
      </c>
      <c r="AA4" s="108" t="str">
        <f t="shared" si="3"/>
        <v>ok</v>
      </c>
      <c r="AB4" s="108" t="str">
        <f t="shared" si="3"/>
        <v>ok</v>
      </c>
      <c r="AC4" s="108" t="str">
        <f t="shared" si="3"/>
        <v>n/a</v>
      </c>
      <c r="AD4" s="108" t="str">
        <f t="shared" si="3"/>
        <v>ok</v>
      </c>
      <c r="AE4" s="108" t="str">
        <f t="shared" si="3"/>
        <v>n/a</v>
      </c>
      <c r="AF4" s="108" t="str">
        <f t="shared" si="3"/>
        <v>ok</v>
      </c>
      <c r="AG4" s="108" t="str">
        <f t="shared" si="3"/>
        <v>ok</v>
      </c>
      <c r="AH4" s="108" t="str">
        <f t="shared" si="3"/>
        <v>ok</v>
      </c>
      <c r="AI4" s="108" t="str">
        <f t="shared" si="3"/>
        <v>ok</v>
      </c>
      <c r="AJ4" s="108" t="str">
        <f t="shared" si="3"/>
        <v>n/a</v>
      </c>
      <c r="AK4" s="108" t="str">
        <f t="shared" si="3"/>
        <v>n/a</v>
      </c>
    </row>
    <row r="5" spans="1:37" ht="11.25">
      <c r="A5" s="208" t="s">
        <v>368</v>
      </c>
      <c r="B5" s="210">
        <f aca="true" t="shared" si="4" ref="B5:B51">SUM(C5:Q5)</f>
        <v>7</v>
      </c>
      <c r="C5" s="185">
        <v>1</v>
      </c>
      <c r="D5" s="186">
        <v>1</v>
      </c>
      <c r="E5" s="186"/>
      <c r="F5" s="186">
        <v>1</v>
      </c>
      <c r="G5" s="186"/>
      <c r="H5" s="186"/>
      <c r="I5" s="186"/>
      <c r="J5" s="186"/>
      <c r="K5" s="186">
        <v>1</v>
      </c>
      <c r="L5" s="186">
        <v>1</v>
      </c>
      <c r="M5" s="186"/>
      <c r="N5" s="186">
        <v>1</v>
      </c>
      <c r="O5" s="186">
        <v>1</v>
      </c>
      <c r="P5" s="186"/>
      <c r="Q5" s="336"/>
      <c r="R5" s="188"/>
      <c r="T5" s="332" t="s">
        <v>317</v>
      </c>
      <c r="U5" s="338">
        <f aca="true" t="shared" si="5" ref="U5:U36">SUM(V5:AJ5)</f>
        <v>5</v>
      </c>
      <c r="V5" s="185"/>
      <c r="W5" s="186">
        <v>1</v>
      </c>
      <c r="X5" s="186"/>
      <c r="Y5" s="186"/>
      <c r="Z5" s="186"/>
      <c r="AA5" s="186">
        <v>1</v>
      </c>
      <c r="AB5" s="186"/>
      <c r="AC5" s="186">
        <v>1</v>
      </c>
      <c r="AD5" s="186"/>
      <c r="AE5" s="186">
        <v>1</v>
      </c>
      <c r="AF5" s="186">
        <v>1</v>
      </c>
      <c r="AG5" s="186"/>
      <c r="AH5" s="186"/>
      <c r="AI5" s="186"/>
      <c r="AJ5" s="336"/>
      <c r="AK5" s="188"/>
    </row>
    <row r="6" spans="1:37" ht="11.25">
      <c r="A6" s="209" t="s">
        <v>362</v>
      </c>
      <c r="B6" s="211">
        <f t="shared" si="4"/>
        <v>6</v>
      </c>
      <c r="C6" s="187">
        <v>1</v>
      </c>
      <c r="D6" s="110"/>
      <c r="E6" s="110"/>
      <c r="F6" s="110">
        <v>1</v>
      </c>
      <c r="G6" s="110"/>
      <c r="H6" s="110">
        <v>1</v>
      </c>
      <c r="I6" s="110"/>
      <c r="J6" s="110">
        <v>1</v>
      </c>
      <c r="K6" s="110">
        <v>1</v>
      </c>
      <c r="L6" s="110">
        <v>1</v>
      </c>
      <c r="M6" s="110"/>
      <c r="N6" s="110"/>
      <c r="O6" s="110"/>
      <c r="P6" s="110"/>
      <c r="Q6" s="337"/>
      <c r="R6" s="189"/>
      <c r="T6" s="333" t="s">
        <v>355</v>
      </c>
      <c r="U6" s="334">
        <f t="shared" si="5"/>
        <v>5</v>
      </c>
      <c r="V6" s="187">
        <v>1</v>
      </c>
      <c r="W6" s="110">
        <v>1</v>
      </c>
      <c r="X6" s="110"/>
      <c r="Y6" s="110"/>
      <c r="Z6" s="110"/>
      <c r="AA6" s="110"/>
      <c r="AB6" s="110"/>
      <c r="AC6" s="110"/>
      <c r="AD6" s="110">
        <v>1</v>
      </c>
      <c r="AE6" s="110"/>
      <c r="AF6" s="110">
        <v>1</v>
      </c>
      <c r="AG6" s="110"/>
      <c r="AH6" s="110"/>
      <c r="AI6" s="110">
        <v>1</v>
      </c>
      <c r="AJ6" s="337"/>
      <c r="AK6" s="189"/>
    </row>
    <row r="7" spans="1:37" ht="11.25">
      <c r="A7" s="209" t="s">
        <v>267</v>
      </c>
      <c r="B7" s="211">
        <f t="shared" si="4"/>
        <v>5</v>
      </c>
      <c r="C7" s="187"/>
      <c r="D7" s="110">
        <v>1</v>
      </c>
      <c r="E7" s="110">
        <v>1</v>
      </c>
      <c r="F7" s="110"/>
      <c r="G7" s="110"/>
      <c r="H7" s="110">
        <v>1</v>
      </c>
      <c r="I7" s="110"/>
      <c r="J7" s="110">
        <v>1</v>
      </c>
      <c r="K7" s="110"/>
      <c r="L7" s="110">
        <v>1</v>
      </c>
      <c r="M7" s="110"/>
      <c r="N7" s="110"/>
      <c r="O7" s="110"/>
      <c r="P7" s="110"/>
      <c r="Q7" s="337"/>
      <c r="R7" s="189"/>
      <c r="T7" s="333" t="s">
        <v>215</v>
      </c>
      <c r="U7" s="334">
        <f t="shared" si="5"/>
        <v>5</v>
      </c>
      <c r="V7" s="187"/>
      <c r="W7" s="110"/>
      <c r="X7" s="110"/>
      <c r="Y7" s="110">
        <v>1</v>
      </c>
      <c r="Z7" s="110">
        <v>1</v>
      </c>
      <c r="AA7" s="110"/>
      <c r="AB7" s="110"/>
      <c r="AC7" s="110"/>
      <c r="AD7" s="110"/>
      <c r="AE7" s="110">
        <v>1</v>
      </c>
      <c r="AF7" s="110"/>
      <c r="AG7" s="110">
        <v>1</v>
      </c>
      <c r="AH7" s="110">
        <v>1</v>
      </c>
      <c r="AI7" s="110"/>
      <c r="AJ7" s="337"/>
      <c r="AK7" s="189"/>
    </row>
    <row r="8" spans="1:37" ht="11.25">
      <c r="A8" s="209" t="s">
        <v>370</v>
      </c>
      <c r="B8" s="211">
        <f t="shared" si="4"/>
        <v>4</v>
      </c>
      <c r="C8" s="187"/>
      <c r="D8" s="110"/>
      <c r="E8" s="110"/>
      <c r="F8" s="110">
        <v>1</v>
      </c>
      <c r="G8" s="110"/>
      <c r="H8" s="110"/>
      <c r="I8" s="110"/>
      <c r="J8" s="110">
        <v>1</v>
      </c>
      <c r="K8" s="110"/>
      <c r="L8" s="110">
        <v>1</v>
      </c>
      <c r="M8" s="110"/>
      <c r="N8" s="110">
        <v>1</v>
      </c>
      <c r="O8" s="110"/>
      <c r="P8" s="110"/>
      <c r="Q8" s="337"/>
      <c r="R8" s="189"/>
      <c r="T8" s="333" t="s">
        <v>345</v>
      </c>
      <c r="U8" s="334">
        <f t="shared" si="5"/>
        <v>4</v>
      </c>
      <c r="V8" s="187"/>
      <c r="W8" s="110"/>
      <c r="X8" s="110"/>
      <c r="Y8" s="110">
        <v>1</v>
      </c>
      <c r="Z8" s="110"/>
      <c r="AA8" s="110"/>
      <c r="AB8" s="110"/>
      <c r="AC8" s="110">
        <v>1</v>
      </c>
      <c r="AD8" s="110"/>
      <c r="AE8" s="110"/>
      <c r="AF8" s="110"/>
      <c r="AG8" s="110">
        <v>1</v>
      </c>
      <c r="AH8" s="110"/>
      <c r="AI8" s="110">
        <v>1</v>
      </c>
      <c r="AJ8" s="337"/>
      <c r="AK8" s="189"/>
    </row>
    <row r="9" spans="1:37" ht="11.25">
      <c r="A9" s="209" t="s">
        <v>333</v>
      </c>
      <c r="B9" s="211">
        <f t="shared" si="4"/>
        <v>4</v>
      </c>
      <c r="C9" s="187">
        <v>1</v>
      </c>
      <c r="D9" s="110"/>
      <c r="E9" s="110">
        <v>1</v>
      </c>
      <c r="F9" s="110"/>
      <c r="G9" s="110">
        <v>1</v>
      </c>
      <c r="H9" s="110"/>
      <c r="I9" s="110"/>
      <c r="J9" s="110">
        <v>1</v>
      </c>
      <c r="K9" s="110"/>
      <c r="L9" s="110"/>
      <c r="M9" s="110"/>
      <c r="N9" s="110"/>
      <c r="O9" s="110"/>
      <c r="P9" s="110"/>
      <c r="Q9" s="337"/>
      <c r="R9" s="189"/>
      <c r="T9" s="333" t="s">
        <v>318</v>
      </c>
      <c r="U9" s="334">
        <f t="shared" si="5"/>
        <v>4</v>
      </c>
      <c r="V9" s="187">
        <v>1</v>
      </c>
      <c r="W9" s="110"/>
      <c r="X9" s="110">
        <v>1</v>
      </c>
      <c r="Y9" s="110"/>
      <c r="Z9" s="110"/>
      <c r="AA9" s="110"/>
      <c r="AB9" s="110">
        <v>1</v>
      </c>
      <c r="AC9" s="110"/>
      <c r="AD9" s="110">
        <v>1</v>
      </c>
      <c r="AE9" s="110"/>
      <c r="AF9" s="110"/>
      <c r="AG9" s="110"/>
      <c r="AH9" s="110"/>
      <c r="AI9" s="110"/>
      <c r="AJ9" s="337"/>
      <c r="AK9" s="189"/>
    </row>
    <row r="10" spans="1:37" ht="11.25">
      <c r="A10" s="209" t="s">
        <v>356</v>
      </c>
      <c r="B10" s="211">
        <f t="shared" si="4"/>
        <v>4</v>
      </c>
      <c r="C10" s="187"/>
      <c r="D10" s="110">
        <v>1</v>
      </c>
      <c r="E10" s="110"/>
      <c r="F10" s="110"/>
      <c r="G10" s="110">
        <v>1</v>
      </c>
      <c r="H10" s="110"/>
      <c r="I10" s="110"/>
      <c r="J10" s="110"/>
      <c r="K10" s="110"/>
      <c r="L10" s="110">
        <v>1</v>
      </c>
      <c r="M10" s="110"/>
      <c r="N10" s="110"/>
      <c r="O10" s="110"/>
      <c r="P10" s="110">
        <v>1</v>
      </c>
      <c r="Q10" s="337"/>
      <c r="R10" s="189"/>
      <c r="T10" s="333" t="s">
        <v>214</v>
      </c>
      <c r="U10" s="334">
        <f t="shared" si="5"/>
        <v>4</v>
      </c>
      <c r="V10" s="187">
        <v>1</v>
      </c>
      <c r="W10" s="110">
        <v>1</v>
      </c>
      <c r="X10" s="110">
        <v>1</v>
      </c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>
        <v>1</v>
      </c>
      <c r="AJ10" s="337"/>
      <c r="AK10" s="189"/>
    </row>
    <row r="11" spans="1:37" ht="11.25">
      <c r="A11" s="209" t="s">
        <v>359</v>
      </c>
      <c r="B11" s="211">
        <f t="shared" si="4"/>
        <v>4</v>
      </c>
      <c r="C11" s="187"/>
      <c r="D11" s="110"/>
      <c r="E11" s="110"/>
      <c r="F11" s="110"/>
      <c r="G11" s="110"/>
      <c r="H11" s="110"/>
      <c r="I11" s="110">
        <v>1</v>
      </c>
      <c r="J11" s="110">
        <v>1</v>
      </c>
      <c r="K11" s="110"/>
      <c r="L11" s="110">
        <v>1</v>
      </c>
      <c r="M11" s="110"/>
      <c r="N11" s="110">
        <v>1</v>
      </c>
      <c r="O11" s="110"/>
      <c r="P11" s="110"/>
      <c r="Q11" s="337"/>
      <c r="R11" s="189"/>
      <c r="T11" s="333" t="s">
        <v>316</v>
      </c>
      <c r="U11" s="334">
        <f t="shared" si="5"/>
        <v>4</v>
      </c>
      <c r="V11" s="187">
        <v>1</v>
      </c>
      <c r="W11" s="110"/>
      <c r="X11" s="110"/>
      <c r="Y11" s="110"/>
      <c r="Z11" s="110"/>
      <c r="AA11" s="110"/>
      <c r="AB11" s="110"/>
      <c r="AC11" s="110"/>
      <c r="AD11" s="110">
        <v>1</v>
      </c>
      <c r="AE11" s="110"/>
      <c r="AF11" s="110"/>
      <c r="AG11" s="110">
        <v>1</v>
      </c>
      <c r="AH11" s="110">
        <v>1</v>
      </c>
      <c r="AI11" s="110"/>
      <c r="AJ11" s="337"/>
      <c r="AK11" s="189"/>
    </row>
    <row r="12" spans="1:37" ht="11.25">
      <c r="A12" s="209" t="s">
        <v>364</v>
      </c>
      <c r="B12" s="211">
        <f t="shared" si="4"/>
        <v>4</v>
      </c>
      <c r="C12" s="187">
        <v>1</v>
      </c>
      <c r="D12" s="110"/>
      <c r="E12" s="110"/>
      <c r="F12" s="110"/>
      <c r="G12" s="110"/>
      <c r="H12" s="110"/>
      <c r="I12" s="110"/>
      <c r="J12" s="110"/>
      <c r="K12" s="110">
        <v>1</v>
      </c>
      <c r="L12" s="110"/>
      <c r="M12" s="110"/>
      <c r="N12" s="110"/>
      <c r="O12" s="110">
        <v>1</v>
      </c>
      <c r="P12" s="110">
        <v>1</v>
      </c>
      <c r="Q12" s="337"/>
      <c r="R12" s="189"/>
      <c r="T12" s="333" t="s">
        <v>342</v>
      </c>
      <c r="U12" s="334">
        <f t="shared" si="5"/>
        <v>4</v>
      </c>
      <c r="V12" s="187">
        <v>1</v>
      </c>
      <c r="W12" s="110">
        <v>1</v>
      </c>
      <c r="X12" s="110"/>
      <c r="Y12" s="110"/>
      <c r="Z12" s="110"/>
      <c r="AA12" s="110"/>
      <c r="AB12" s="110"/>
      <c r="AC12" s="110"/>
      <c r="AD12" s="110"/>
      <c r="AE12" s="110"/>
      <c r="AF12" s="110">
        <v>1</v>
      </c>
      <c r="AG12" s="110"/>
      <c r="AH12" s="110"/>
      <c r="AI12" s="110">
        <v>1</v>
      </c>
      <c r="AJ12" s="337"/>
      <c r="AK12" s="189"/>
    </row>
    <row r="13" spans="1:37" ht="11.25">
      <c r="A13" s="209" t="s">
        <v>219</v>
      </c>
      <c r="B13" s="211">
        <f t="shared" si="4"/>
        <v>4</v>
      </c>
      <c r="C13" s="187"/>
      <c r="D13" s="110"/>
      <c r="E13" s="110"/>
      <c r="F13" s="110">
        <v>1</v>
      </c>
      <c r="G13" s="110">
        <v>1</v>
      </c>
      <c r="H13" s="110"/>
      <c r="I13" s="110"/>
      <c r="J13" s="110"/>
      <c r="K13" s="110">
        <v>1</v>
      </c>
      <c r="L13" s="110"/>
      <c r="M13" s="110"/>
      <c r="N13" s="110"/>
      <c r="O13" s="110"/>
      <c r="P13" s="110">
        <v>1</v>
      </c>
      <c r="Q13" s="337"/>
      <c r="R13" s="189"/>
      <c r="T13" s="333" t="s">
        <v>242</v>
      </c>
      <c r="U13" s="334">
        <f t="shared" si="5"/>
        <v>4</v>
      </c>
      <c r="V13" s="187">
        <v>1</v>
      </c>
      <c r="W13" s="110">
        <v>1</v>
      </c>
      <c r="X13" s="110"/>
      <c r="Y13" s="110"/>
      <c r="Z13" s="110"/>
      <c r="AA13" s="110"/>
      <c r="AB13" s="110"/>
      <c r="AC13" s="110"/>
      <c r="AD13" s="110">
        <v>1</v>
      </c>
      <c r="AE13" s="110"/>
      <c r="AF13" s="110"/>
      <c r="AG13" s="110"/>
      <c r="AH13" s="110"/>
      <c r="AI13" s="110">
        <v>1</v>
      </c>
      <c r="AJ13" s="337"/>
      <c r="AK13" s="189"/>
    </row>
    <row r="14" spans="1:37" ht="11.25">
      <c r="A14" s="209" t="s">
        <v>217</v>
      </c>
      <c r="B14" s="211">
        <f t="shared" si="4"/>
        <v>3</v>
      </c>
      <c r="C14" s="187"/>
      <c r="D14" s="110"/>
      <c r="E14" s="110"/>
      <c r="F14" s="110">
        <v>1</v>
      </c>
      <c r="G14" s="110">
        <v>1</v>
      </c>
      <c r="H14" s="110"/>
      <c r="I14" s="110"/>
      <c r="J14" s="110"/>
      <c r="K14" s="110"/>
      <c r="L14" s="110">
        <v>1</v>
      </c>
      <c r="M14" s="110"/>
      <c r="N14" s="110"/>
      <c r="O14" s="110"/>
      <c r="P14" s="110"/>
      <c r="Q14" s="337"/>
      <c r="R14" s="189"/>
      <c r="T14" s="333" t="s">
        <v>379</v>
      </c>
      <c r="U14" s="334">
        <f t="shared" si="5"/>
        <v>3</v>
      </c>
      <c r="V14" s="187"/>
      <c r="W14" s="110"/>
      <c r="X14" s="110">
        <v>1</v>
      </c>
      <c r="Y14" s="110"/>
      <c r="Z14" s="110"/>
      <c r="AA14" s="110">
        <v>1</v>
      </c>
      <c r="AB14" s="110"/>
      <c r="AC14" s="110">
        <v>1</v>
      </c>
      <c r="AD14" s="110"/>
      <c r="AE14" s="110"/>
      <c r="AF14" s="110"/>
      <c r="AG14" s="110"/>
      <c r="AH14" s="110"/>
      <c r="AI14" s="110"/>
      <c r="AJ14" s="337"/>
      <c r="AK14" s="189"/>
    </row>
    <row r="15" spans="1:37" ht="11.25">
      <c r="A15" s="209" t="s">
        <v>292</v>
      </c>
      <c r="B15" s="211">
        <f t="shared" si="4"/>
        <v>3</v>
      </c>
      <c r="C15" s="187"/>
      <c r="D15" s="110"/>
      <c r="E15" s="110"/>
      <c r="F15" s="110"/>
      <c r="G15" s="110"/>
      <c r="H15" s="110">
        <v>1</v>
      </c>
      <c r="I15" s="110"/>
      <c r="J15" s="110"/>
      <c r="K15" s="110">
        <v>1</v>
      </c>
      <c r="L15" s="110"/>
      <c r="M15" s="110"/>
      <c r="N15" s="110"/>
      <c r="O15" s="110">
        <v>1</v>
      </c>
      <c r="P15" s="110"/>
      <c r="Q15" s="337"/>
      <c r="R15" s="189"/>
      <c r="T15" s="333" t="s">
        <v>247</v>
      </c>
      <c r="U15" s="334">
        <f t="shared" si="5"/>
        <v>3</v>
      </c>
      <c r="V15" s="187"/>
      <c r="W15" s="110"/>
      <c r="X15" s="110">
        <v>1</v>
      </c>
      <c r="Y15" s="110"/>
      <c r="Z15" s="110"/>
      <c r="AA15" s="110"/>
      <c r="AB15" s="110"/>
      <c r="AC15" s="110">
        <v>1</v>
      </c>
      <c r="AD15" s="110"/>
      <c r="AE15" s="110">
        <v>1</v>
      </c>
      <c r="AF15" s="110"/>
      <c r="AG15" s="110"/>
      <c r="AH15" s="110"/>
      <c r="AI15" s="110"/>
      <c r="AJ15" s="337"/>
      <c r="AK15" s="189"/>
    </row>
    <row r="16" spans="1:37" ht="11.25">
      <c r="A16" s="209" t="s">
        <v>380</v>
      </c>
      <c r="B16" s="211">
        <f t="shared" si="4"/>
        <v>3</v>
      </c>
      <c r="C16" s="187"/>
      <c r="D16" s="110"/>
      <c r="E16" s="110">
        <v>1</v>
      </c>
      <c r="F16" s="110"/>
      <c r="G16" s="110">
        <v>1</v>
      </c>
      <c r="H16" s="110"/>
      <c r="I16" s="110"/>
      <c r="J16" s="110"/>
      <c r="K16" s="110"/>
      <c r="L16" s="110">
        <v>1</v>
      </c>
      <c r="M16" s="110"/>
      <c r="N16" s="110"/>
      <c r="O16" s="110"/>
      <c r="P16" s="110"/>
      <c r="Q16" s="337"/>
      <c r="R16" s="189"/>
      <c r="T16" s="333" t="s">
        <v>261</v>
      </c>
      <c r="U16" s="334">
        <f t="shared" si="5"/>
        <v>3</v>
      </c>
      <c r="V16" s="187"/>
      <c r="W16" s="110"/>
      <c r="X16" s="110"/>
      <c r="Y16" s="110">
        <v>1</v>
      </c>
      <c r="Z16" s="110">
        <v>1</v>
      </c>
      <c r="AA16" s="110"/>
      <c r="AB16" s="110"/>
      <c r="AC16" s="110"/>
      <c r="AD16" s="110"/>
      <c r="AE16" s="110"/>
      <c r="AF16" s="110"/>
      <c r="AG16" s="110"/>
      <c r="AH16" s="110"/>
      <c r="AI16" s="110">
        <v>1</v>
      </c>
      <c r="AJ16" s="337"/>
      <c r="AK16" s="189"/>
    </row>
    <row r="17" spans="1:37" ht="11.25">
      <c r="A17" s="209" t="s">
        <v>373</v>
      </c>
      <c r="B17" s="211">
        <f t="shared" si="4"/>
        <v>3</v>
      </c>
      <c r="C17" s="187"/>
      <c r="D17" s="110"/>
      <c r="E17" s="110"/>
      <c r="F17" s="110"/>
      <c r="G17" s="110"/>
      <c r="H17" s="110">
        <v>1</v>
      </c>
      <c r="I17" s="110"/>
      <c r="J17" s="110"/>
      <c r="K17" s="110"/>
      <c r="L17" s="110"/>
      <c r="M17" s="110"/>
      <c r="N17" s="110"/>
      <c r="O17" s="110">
        <v>1</v>
      </c>
      <c r="P17" s="110">
        <v>1</v>
      </c>
      <c r="Q17" s="337"/>
      <c r="R17" s="189"/>
      <c r="T17" s="333" t="s">
        <v>344</v>
      </c>
      <c r="U17" s="334">
        <f t="shared" si="5"/>
        <v>3</v>
      </c>
      <c r="V17" s="187"/>
      <c r="W17" s="110"/>
      <c r="X17" s="110">
        <v>1</v>
      </c>
      <c r="Y17" s="110"/>
      <c r="Z17" s="110"/>
      <c r="AA17" s="110"/>
      <c r="AB17" s="110"/>
      <c r="AC17" s="110">
        <v>1</v>
      </c>
      <c r="AD17" s="110"/>
      <c r="AE17" s="110">
        <v>1</v>
      </c>
      <c r="AF17" s="110"/>
      <c r="AG17" s="110"/>
      <c r="AH17" s="110"/>
      <c r="AI17" s="110"/>
      <c r="AJ17" s="337"/>
      <c r="AK17" s="189"/>
    </row>
    <row r="18" spans="1:37" ht="11.25">
      <c r="A18" s="209" t="s">
        <v>313</v>
      </c>
      <c r="B18" s="211">
        <f t="shared" si="4"/>
        <v>3</v>
      </c>
      <c r="C18" s="187"/>
      <c r="D18" s="110"/>
      <c r="E18" s="110">
        <v>1</v>
      </c>
      <c r="F18" s="110"/>
      <c r="G18" s="110">
        <v>1</v>
      </c>
      <c r="H18" s="110"/>
      <c r="I18" s="110"/>
      <c r="J18" s="110"/>
      <c r="K18" s="110"/>
      <c r="L18" s="110">
        <v>1</v>
      </c>
      <c r="M18" s="110"/>
      <c r="N18" s="110"/>
      <c r="O18" s="110"/>
      <c r="P18" s="110"/>
      <c r="Q18" s="337"/>
      <c r="R18" s="189"/>
      <c r="T18" s="333" t="s">
        <v>243</v>
      </c>
      <c r="U18" s="334">
        <f t="shared" si="5"/>
        <v>3</v>
      </c>
      <c r="V18" s="187"/>
      <c r="W18" s="110"/>
      <c r="X18" s="110"/>
      <c r="Y18" s="110">
        <v>1</v>
      </c>
      <c r="Z18" s="110">
        <v>1</v>
      </c>
      <c r="AA18" s="110">
        <v>1</v>
      </c>
      <c r="AB18" s="110"/>
      <c r="AC18" s="110"/>
      <c r="AD18" s="110"/>
      <c r="AE18" s="110"/>
      <c r="AF18" s="110"/>
      <c r="AG18" s="110"/>
      <c r="AH18" s="110"/>
      <c r="AI18" s="110"/>
      <c r="AJ18" s="337"/>
      <c r="AK18" s="189"/>
    </row>
    <row r="19" spans="1:37" ht="11.25">
      <c r="A19" s="209" t="s">
        <v>330</v>
      </c>
      <c r="B19" s="211">
        <f t="shared" si="4"/>
        <v>2</v>
      </c>
      <c r="C19" s="187">
        <v>1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>
        <v>1</v>
      </c>
      <c r="P19" s="110"/>
      <c r="Q19" s="337"/>
      <c r="R19" s="189"/>
      <c r="T19" s="333" t="s">
        <v>246</v>
      </c>
      <c r="U19" s="334">
        <f t="shared" si="5"/>
        <v>3</v>
      </c>
      <c r="V19" s="187"/>
      <c r="W19" s="110"/>
      <c r="X19" s="110"/>
      <c r="Y19" s="110"/>
      <c r="Z19" s="110"/>
      <c r="AA19" s="110">
        <v>1</v>
      </c>
      <c r="AB19" s="110">
        <v>1</v>
      </c>
      <c r="AC19" s="110"/>
      <c r="AD19" s="110"/>
      <c r="AE19" s="110"/>
      <c r="AF19" s="110"/>
      <c r="AG19" s="110"/>
      <c r="AH19" s="110">
        <v>1</v>
      </c>
      <c r="AI19" s="110"/>
      <c r="AJ19" s="337"/>
      <c r="AK19" s="189"/>
    </row>
    <row r="20" spans="1:37" ht="11.25">
      <c r="A20" s="209" t="s">
        <v>213</v>
      </c>
      <c r="B20" s="211">
        <f t="shared" si="4"/>
        <v>2</v>
      </c>
      <c r="C20" s="187"/>
      <c r="D20" s="110"/>
      <c r="E20" s="110">
        <v>1</v>
      </c>
      <c r="F20" s="110"/>
      <c r="G20" s="110"/>
      <c r="H20" s="110"/>
      <c r="I20" s="110"/>
      <c r="J20" s="110">
        <v>1</v>
      </c>
      <c r="K20" s="110"/>
      <c r="L20" s="110"/>
      <c r="M20" s="110"/>
      <c r="N20" s="110"/>
      <c r="O20" s="110"/>
      <c r="P20" s="110"/>
      <c r="Q20" s="337"/>
      <c r="R20" s="189"/>
      <c r="T20" s="333" t="s">
        <v>289</v>
      </c>
      <c r="U20" s="334">
        <f t="shared" si="5"/>
        <v>3</v>
      </c>
      <c r="V20" s="187">
        <v>1</v>
      </c>
      <c r="W20" s="110"/>
      <c r="X20" s="110"/>
      <c r="Y20" s="110"/>
      <c r="Z20" s="110">
        <v>1</v>
      </c>
      <c r="AA20" s="110"/>
      <c r="AB20" s="110"/>
      <c r="AC20" s="110"/>
      <c r="AD20" s="110"/>
      <c r="AE20" s="110"/>
      <c r="AF20" s="110">
        <v>1</v>
      </c>
      <c r="AG20" s="110"/>
      <c r="AH20" s="110"/>
      <c r="AI20" s="110"/>
      <c r="AJ20" s="337"/>
      <c r="AK20" s="189"/>
    </row>
    <row r="21" spans="1:37" ht="11.25">
      <c r="A21" s="209" t="s">
        <v>418</v>
      </c>
      <c r="B21" s="211">
        <f t="shared" si="4"/>
        <v>2</v>
      </c>
      <c r="C21" s="187"/>
      <c r="D21" s="110"/>
      <c r="E21" s="110"/>
      <c r="F21" s="110"/>
      <c r="G21" s="110"/>
      <c r="H21" s="110">
        <v>1</v>
      </c>
      <c r="I21" s="110">
        <v>1</v>
      </c>
      <c r="J21" s="110"/>
      <c r="K21" s="110"/>
      <c r="L21" s="110"/>
      <c r="M21" s="110"/>
      <c r="N21" s="110"/>
      <c r="O21" s="110"/>
      <c r="P21" s="110"/>
      <c r="Q21" s="337"/>
      <c r="R21" s="189"/>
      <c r="T21" s="333" t="s">
        <v>339</v>
      </c>
      <c r="U21" s="334">
        <f t="shared" si="5"/>
        <v>3</v>
      </c>
      <c r="V21" s="187"/>
      <c r="W21" s="110"/>
      <c r="X21" s="110"/>
      <c r="Y21" s="110"/>
      <c r="Z21" s="110">
        <v>1</v>
      </c>
      <c r="AA21" s="110"/>
      <c r="AB21" s="110">
        <v>1</v>
      </c>
      <c r="AC21" s="110"/>
      <c r="AD21" s="110"/>
      <c r="AE21" s="110"/>
      <c r="AF21" s="110"/>
      <c r="AG21" s="110"/>
      <c r="AH21" s="110">
        <v>1</v>
      </c>
      <c r="AI21" s="110"/>
      <c r="AJ21" s="337"/>
      <c r="AK21" s="189"/>
    </row>
    <row r="22" spans="1:37" ht="11.25">
      <c r="A22" s="209" t="s">
        <v>365</v>
      </c>
      <c r="B22" s="211">
        <f t="shared" si="4"/>
        <v>2</v>
      </c>
      <c r="C22" s="187"/>
      <c r="D22" s="110">
        <v>1</v>
      </c>
      <c r="E22" s="110"/>
      <c r="F22" s="110"/>
      <c r="G22" s="110"/>
      <c r="H22" s="110"/>
      <c r="I22" s="110"/>
      <c r="J22" s="110"/>
      <c r="K22" s="110"/>
      <c r="L22" s="110">
        <v>1</v>
      </c>
      <c r="M22" s="110"/>
      <c r="N22" s="110"/>
      <c r="O22" s="110"/>
      <c r="P22" s="110"/>
      <c r="Q22" s="337"/>
      <c r="R22" s="189"/>
      <c r="T22" s="333" t="s">
        <v>343</v>
      </c>
      <c r="U22" s="334">
        <f t="shared" si="5"/>
        <v>2</v>
      </c>
      <c r="V22" s="187"/>
      <c r="W22" s="110"/>
      <c r="X22" s="110"/>
      <c r="Y22" s="110">
        <v>1</v>
      </c>
      <c r="Z22" s="110"/>
      <c r="AA22" s="110"/>
      <c r="AB22" s="110"/>
      <c r="AC22" s="110"/>
      <c r="AD22" s="110">
        <v>1</v>
      </c>
      <c r="AE22" s="110"/>
      <c r="AF22" s="110"/>
      <c r="AG22" s="110"/>
      <c r="AH22" s="110"/>
      <c r="AI22" s="110"/>
      <c r="AJ22" s="337"/>
      <c r="AK22" s="189"/>
    </row>
    <row r="23" spans="1:37" ht="11.25">
      <c r="A23" s="209" t="s">
        <v>417</v>
      </c>
      <c r="B23" s="211">
        <f t="shared" si="4"/>
        <v>2</v>
      </c>
      <c r="C23" s="187"/>
      <c r="D23" s="110"/>
      <c r="E23" s="110"/>
      <c r="F23" s="110">
        <v>1</v>
      </c>
      <c r="G23" s="110"/>
      <c r="H23" s="110"/>
      <c r="I23" s="110"/>
      <c r="J23" s="110"/>
      <c r="K23" s="110"/>
      <c r="L23" s="110">
        <v>1</v>
      </c>
      <c r="M23" s="110"/>
      <c r="N23" s="110"/>
      <c r="O23" s="110"/>
      <c r="P23" s="110"/>
      <c r="Q23" s="337"/>
      <c r="R23" s="189"/>
      <c r="T23" s="333" t="s">
        <v>352</v>
      </c>
      <c r="U23" s="334">
        <f t="shared" si="5"/>
        <v>2</v>
      </c>
      <c r="V23" s="187"/>
      <c r="W23" s="110"/>
      <c r="X23" s="110"/>
      <c r="Y23" s="110"/>
      <c r="Z23" s="110">
        <v>1</v>
      </c>
      <c r="AA23" s="110"/>
      <c r="AB23" s="110">
        <v>1</v>
      </c>
      <c r="AC23" s="110"/>
      <c r="AD23" s="110"/>
      <c r="AE23" s="110"/>
      <c r="AF23" s="110"/>
      <c r="AG23" s="110"/>
      <c r="AH23" s="110"/>
      <c r="AI23" s="110"/>
      <c r="AJ23" s="337"/>
      <c r="AK23" s="189"/>
    </row>
    <row r="24" spans="1:37" ht="11.25">
      <c r="A24" s="209" t="s">
        <v>357</v>
      </c>
      <c r="B24" s="211">
        <f t="shared" si="4"/>
        <v>2</v>
      </c>
      <c r="C24" s="187">
        <v>1</v>
      </c>
      <c r="D24" s="110"/>
      <c r="E24" s="110"/>
      <c r="F24" s="110">
        <v>1</v>
      </c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337"/>
      <c r="R24" s="189"/>
      <c r="T24" s="333" t="s">
        <v>276</v>
      </c>
      <c r="U24" s="334">
        <f t="shared" si="5"/>
        <v>2</v>
      </c>
      <c r="V24" s="187"/>
      <c r="W24" s="110"/>
      <c r="X24" s="110"/>
      <c r="Y24" s="110"/>
      <c r="Z24" s="110"/>
      <c r="AA24" s="110">
        <v>1</v>
      </c>
      <c r="AB24" s="110"/>
      <c r="AC24" s="110"/>
      <c r="AD24" s="110"/>
      <c r="AE24" s="110"/>
      <c r="AF24" s="110"/>
      <c r="AG24" s="110"/>
      <c r="AH24" s="110">
        <v>1</v>
      </c>
      <c r="AI24" s="110"/>
      <c r="AJ24" s="337"/>
      <c r="AK24" s="189"/>
    </row>
    <row r="25" spans="1:37" ht="11.25">
      <c r="A25" s="209" t="s">
        <v>334</v>
      </c>
      <c r="B25" s="211">
        <f t="shared" si="4"/>
        <v>2</v>
      </c>
      <c r="C25" s="187"/>
      <c r="D25" s="110">
        <v>1</v>
      </c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>
        <v>1</v>
      </c>
      <c r="P25" s="110"/>
      <c r="Q25" s="337"/>
      <c r="R25" s="189"/>
      <c r="T25" s="333" t="s">
        <v>218</v>
      </c>
      <c r="U25" s="334">
        <f t="shared" si="5"/>
        <v>2</v>
      </c>
      <c r="V25" s="187"/>
      <c r="W25" s="110"/>
      <c r="X25" s="110">
        <v>1</v>
      </c>
      <c r="Y25" s="110"/>
      <c r="Z25" s="110"/>
      <c r="AA25" s="110"/>
      <c r="AB25" s="110">
        <v>1</v>
      </c>
      <c r="AC25" s="110"/>
      <c r="AD25" s="110"/>
      <c r="AE25" s="110"/>
      <c r="AF25" s="110"/>
      <c r="AG25" s="110"/>
      <c r="AH25" s="110"/>
      <c r="AI25" s="110"/>
      <c r="AJ25" s="337"/>
      <c r="AK25" s="189"/>
    </row>
    <row r="26" spans="1:37" ht="11.25">
      <c r="A26" s="209" t="s">
        <v>264</v>
      </c>
      <c r="B26" s="211">
        <f t="shared" si="4"/>
        <v>2</v>
      </c>
      <c r="C26" s="187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>
        <v>1</v>
      </c>
      <c r="P26" s="110">
        <v>1</v>
      </c>
      <c r="Q26" s="337"/>
      <c r="R26" s="189"/>
      <c r="T26" s="333" t="s">
        <v>376</v>
      </c>
      <c r="U26" s="334">
        <f t="shared" si="5"/>
        <v>2</v>
      </c>
      <c r="V26" s="187"/>
      <c r="W26" s="110"/>
      <c r="X26" s="110"/>
      <c r="Y26" s="110"/>
      <c r="Z26" s="110"/>
      <c r="AA26" s="110">
        <v>1</v>
      </c>
      <c r="AB26" s="110"/>
      <c r="AC26" s="110"/>
      <c r="AD26" s="110"/>
      <c r="AE26" s="110"/>
      <c r="AF26" s="110"/>
      <c r="AG26" s="110"/>
      <c r="AH26" s="110"/>
      <c r="AI26" s="110">
        <v>1</v>
      </c>
      <c r="AJ26" s="337"/>
      <c r="AK26" s="189"/>
    </row>
    <row r="27" spans="1:37" ht="11.25">
      <c r="A27" s="209" t="s">
        <v>335</v>
      </c>
      <c r="B27" s="211">
        <f t="shared" si="4"/>
        <v>2</v>
      </c>
      <c r="C27" s="187"/>
      <c r="D27" s="110"/>
      <c r="E27" s="110"/>
      <c r="F27" s="110"/>
      <c r="G27" s="110"/>
      <c r="H27" s="110"/>
      <c r="I27" s="110"/>
      <c r="J27" s="110"/>
      <c r="K27" s="110">
        <v>1</v>
      </c>
      <c r="L27" s="110"/>
      <c r="M27" s="110"/>
      <c r="N27" s="110">
        <v>1</v>
      </c>
      <c r="O27" s="110"/>
      <c r="P27" s="110"/>
      <c r="Q27" s="337"/>
      <c r="R27" s="189"/>
      <c r="T27" s="333" t="s">
        <v>291</v>
      </c>
      <c r="U27" s="334">
        <f t="shared" si="5"/>
        <v>2</v>
      </c>
      <c r="V27" s="187"/>
      <c r="W27" s="110"/>
      <c r="X27" s="110"/>
      <c r="Y27" s="110">
        <v>1</v>
      </c>
      <c r="Z27" s="110"/>
      <c r="AA27" s="110"/>
      <c r="AB27" s="110"/>
      <c r="AC27" s="110"/>
      <c r="AD27" s="110"/>
      <c r="AE27" s="110">
        <v>1</v>
      </c>
      <c r="AF27" s="110"/>
      <c r="AG27" s="110"/>
      <c r="AH27" s="110"/>
      <c r="AI27" s="110"/>
      <c r="AJ27" s="337"/>
      <c r="AK27" s="189"/>
    </row>
    <row r="28" spans="1:37" ht="11.25">
      <c r="A28" s="209" t="s">
        <v>361</v>
      </c>
      <c r="B28" s="211">
        <f t="shared" si="4"/>
        <v>2</v>
      </c>
      <c r="C28" s="187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>
        <v>1</v>
      </c>
      <c r="O28" s="110"/>
      <c r="P28" s="110">
        <v>1</v>
      </c>
      <c r="Q28" s="337"/>
      <c r="R28" s="189"/>
      <c r="T28" s="333" t="s">
        <v>374</v>
      </c>
      <c r="U28" s="334">
        <f t="shared" si="5"/>
        <v>2</v>
      </c>
      <c r="V28" s="187"/>
      <c r="W28" s="110"/>
      <c r="X28" s="110"/>
      <c r="Y28" s="110"/>
      <c r="Z28" s="110"/>
      <c r="AA28" s="110"/>
      <c r="AB28" s="110"/>
      <c r="AC28" s="110"/>
      <c r="AD28" s="110"/>
      <c r="AE28" s="110"/>
      <c r="AF28" s="110">
        <v>1</v>
      </c>
      <c r="AG28" s="110"/>
      <c r="AH28" s="110">
        <v>1</v>
      </c>
      <c r="AI28" s="110"/>
      <c r="AJ28" s="337"/>
      <c r="AK28" s="189"/>
    </row>
    <row r="29" spans="1:37" ht="11.25">
      <c r="A29" s="209" t="s">
        <v>366</v>
      </c>
      <c r="B29" s="211">
        <f t="shared" si="4"/>
        <v>2</v>
      </c>
      <c r="C29" s="187"/>
      <c r="D29" s="110"/>
      <c r="E29" s="110">
        <v>1</v>
      </c>
      <c r="F29" s="110"/>
      <c r="G29" s="110"/>
      <c r="H29" s="110">
        <v>1</v>
      </c>
      <c r="I29" s="110"/>
      <c r="J29" s="110"/>
      <c r="K29" s="110"/>
      <c r="L29" s="110"/>
      <c r="M29" s="110"/>
      <c r="N29" s="110"/>
      <c r="O29" s="110"/>
      <c r="P29" s="110"/>
      <c r="Q29" s="337"/>
      <c r="R29" s="189"/>
      <c r="T29" s="333" t="s">
        <v>397</v>
      </c>
      <c r="U29" s="334">
        <f t="shared" si="5"/>
        <v>1</v>
      </c>
      <c r="V29" s="187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>
        <v>1</v>
      </c>
      <c r="AH29" s="110"/>
      <c r="AI29" s="110"/>
      <c r="AJ29" s="337"/>
      <c r="AK29" s="189"/>
    </row>
    <row r="30" spans="1:37" ht="11.25">
      <c r="A30" s="209" t="s">
        <v>372</v>
      </c>
      <c r="B30" s="211">
        <f t="shared" si="4"/>
        <v>2</v>
      </c>
      <c r="C30" s="187">
        <v>1</v>
      </c>
      <c r="D30" s="110"/>
      <c r="E30" s="110"/>
      <c r="F30" s="110"/>
      <c r="G30" s="110"/>
      <c r="H30" s="110"/>
      <c r="I30" s="110"/>
      <c r="J30" s="110"/>
      <c r="K30" s="110">
        <v>1</v>
      </c>
      <c r="L30" s="110"/>
      <c r="M30" s="110"/>
      <c r="N30" s="110"/>
      <c r="O30" s="110"/>
      <c r="P30" s="110"/>
      <c r="Q30" s="337"/>
      <c r="R30" s="189"/>
      <c r="T30" s="333" t="s">
        <v>353</v>
      </c>
      <c r="U30" s="334">
        <f t="shared" si="5"/>
        <v>1</v>
      </c>
      <c r="V30" s="187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>
        <v>1</v>
      </c>
      <c r="AI30" s="110"/>
      <c r="AJ30" s="337"/>
      <c r="AK30" s="189"/>
    </row>
    <row r="31" spans="1:37" ht="11.25">
      <c r="A31" s="209" t="s">
        <v>304</v>
      </c>
      <c r="B31" s="211">
        <f t="shared" si="4"/>
        <v>1</v>
      </c>
      <c r="C31" s="187"/>
      <c r="D31" s="110"/>
      <c r="E31" s="110"/>
      <c r="F31" s="110"/>
      <c r="G31" s="110"/>
      <c r="H31" s="110"/>
      <c r="I31" s="110">
        <v>1</v>
      </c>
      <c r="J31" s="110"/>
      <c r="K31" s="110"/>
      <c r="L31" s="110"/>
      <c r="M31" s="110"/>
      <c r="N31" s="110"/>
      <c r="O31" s="110"/>
      <c r="P31" s="110"/>
      <c r="Q31" s="337"/>
      <c r="R31" s="189"/>
      <c r="T31" s="333" t="s">
        <v>265</v>
      </c>
      <c r="U31" s="334">
        <f t="shared" si="5"/>
        <v>1</v>
      </c>
      <c r="V31" s="187"/>
      <c r="W31" s="110"/>
      <c r="X31" s="110"/>
      <c r="Y31" s="110"/>
      <c r="Z31" s="110"/>
      <c r="AA31" s="110"/>
      <c r="AB31" s="110"/>
      <c r="AC31" s="110"/>
      <c r="AD31" s="110"/>
      <c r="AE31" s="110"/>
      <c r="AF31" s="110">
        <v>1</v>
      </c>
      <c r="AG31" s="110"/>
      <c r="AH31" s="110"/>
      <c r="AI31" s="110"/>
      <c r="AJ31" s="337"/>
      <c r="AK31" s="189"/>
    </row>
    <row r="32" spans="1:37" ht="11.25">
      <c r="A32" s="209" t="s">
        <v>236</v>
      </c>
      <c r="B32" s="211">
        <f t="shared" si="4"/>
        <v>1</v>
      </c>
      <c r="C32" s="187"/>
      <c r="D32" s="110"/>
      <c r="E32" s="110"/>
      <c r="F32" s="110"/>
      <c r="G32" s="110"/>
      <c r="H32" s="110"/>
      <c r="I32" s="110">
        <v>1</v>
      </c>
      <c r="J32" s="110"/>
      <c r="K32" s="110"/>
      <c r="L32" s="110"/>
      <c r="M32" s="110"/>
      <c r="N32" s="110"/>
      <c r="O32" s="110"/>
      <c r="P32" s="110"/>
      <c r="Q32" s="337"/>
      <c r="R32" s="189"/>
      <c r="T32" s="333" t="s">
        <v>346</v>
      </c>
      <c r="U32" s="334">
        <f t="shared" si="5"/>
        <v>1</v>
      </c>
      <c r="V32" s="187"/>
      <c r="W32" s="110"/>
      <c r="X32" s="110"/>
      <c r="Y32" s="110"/>
      <c r="Z32" s="110"/>
      <c r="AA32" s="110"/>
      <c r="AB32" s="110">
        <v>1</v>
      </c>
      <c r="AC32" s="110"/>
      <c r="AD32" s="110"/>
      <c r="AE32" s="110"/>
      <c r="AF32" s="110"/>
      <c r="AG32" s="110"/>
      <c r="AH32" s="110"/>
      <c r="AI32" s="110"/>
      <c r="AJ32" s="337"/>
      <c r="AK32" s="189"/>
    </row>
    <row r="33" spans="1:37" ht="11.25">
      <c r="A33" s="209" t="s">
        <v>235</v>
      </c>
      <c r="B33" s="211">
        <f t="shared" si="4"/>
        <v>1</v>
      </c>
      <c r="C33" s="187"/>
      <c r="D33" s="110"/>
      <c r="E33" s="110"/>
      <c r="F33" s="110"/>
      <c r="G33" s="110"/>
      <c r="H33" s="110"/>
      <c r="I33" s="110">
        <v>1</v>
      </c>
      <c r="J33" s="110"/>
      <c r="K33" s="110"/>
      <c r="L33" s="110"/>
      <c r="M33" s="110"/>
      <c r="N33" s="110"/>
      <c r="O33" s="110"/>
      <c r="P33" s="110"/>
      <c r="Q33" s="337"/>
      <c r="R33" s="189"/>
      <c r="T33" s="333" t="s">
        <v>257</v>
      </c>
      <c r="U33" s="334">
        <f t="shared" si="5"/>
        <v>1</v>
      </c>
      <c r="V33" s="187"/>
      <c r="W33" s="110"/>
      <c r="X33" s="110"/>
      <c r="Y33" s="110"/>
      <c r="Z33" s="110"/>
      <c r="AA33" s="110"/>
      <c r="AB33" s="110"/>
      <c r="AC33" s="110"/>
      <c r="AD33" s="110">
        <v>1</v>
      </c>
      <c r="AE33" s="110"/>
      <c r="AF33" s="110"/>
      <c r="AG33" s="110"/>
      <c r="AH33" s="110"/>
      <c r="AI33" s="110"/>
      <c r="AJ33" s="337"/>
      <c r="AK33" s="189"/>
    </row>
    <row r="34" spans="1:37" ht="11.25">
      <c r="A34" s="209" t="s">
        <v>371</v>
      </c>
      <c r="B34" s="211">
        <f t="shared" si="4"/>
        <v>1</v>
      </c>
      <c r="C34" s="187"/>
      <c r="D34" s="110"/>
      <c r="E34" s="110"/>
      <c r="F34" s="110"/>
      <c r="G34" s="110"/>
      <c r="H34" s="110"/>
      <c r="I34" s="110">
        <v>1</v>
      </c>
      <c r="J34" s="110"/>
      <c r="K34" s="110"/>
      <c r="L34" s="110"/>
      <c r="M34" s="110"/>
      <c r="N34" s="110"/>
      <c r="O34" s="110"/>
      <c r="P34" s="110"/>
      <c r="Q34" s="337"/>
      <c r="R34" s="189"/>
      <c r="T34" s="333" t="s">
        <v>244</v>
      </c>
      <c r="U34" s="334">
        <f t="shared" si="5"/>
        <v>1</v>
      </c>
      <c r="V34" s="187"/>
      <c r="W34" s="110"/>
      <c r="X34" s="110"/>
      <c r="Y34" s="110">
        <v>1</v>
      </c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337"/>
      <c r="AK34" s="189"/>
    </row>
    <row r="35" spans="1:37" ht="11.25">
      <c r="A35" s="209" t="s">
        <v>268</v>
      </c>
      <c r="B35" s="211">
        <f t="shared" si="4"/>
        <v>1</v>
      </c>
      <c r="C35" s="187"/>
      <c r="D35" s="110">
        <v>1</v>
      </c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337"/>
      <c r="R35" s="189"/>
      <c r="T35" s="333" t="s">
        <v>347</v>
      </c>
      <c r="U35" s="334">
        <f t="shared" si="5"/>
        <v>1</v>
      </c>
      <c r="V35" s="187"/>
      <c r="W35" s="110">
        <v>1</v>
      </c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337"/>
      <c r="AK35" s="189"/>
    </row>
    <row r="36" spans="1:37" ht="11.25">
      <c r="A36" s="209" t="s">
        <v>269</v>
      </c>
      <c r="B36" s="211">
        <f t="shared" si="4"/>
        <v>1</v>
      </c>
      <c r="C36" s="187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>
        <v>1</v>
      </c>
      <c r="P36" s="110"/>
      <c r="Q36" s="337"/>
      <c r="R36" s="189"/>
      <c r="T36" s="333" t="s">
        <v>340</v>
      </c>
      <c r="U36" s="334">
        <f t="shared" si="5"/>
        <v>1</v>
      </c>
      <c r="V36" s="187"/>
      <c r="W36" s="110"/>
      <c r="X36" s="110"/>
      <c r="Y36" s="110"/>
      <c r="Z36" s="110"/>
      <c r="AA36" s="110">
        <v>1</v>
      </c>
      <c r="AB36" s="110"/>
      <c r="AC36" s="110"/>
      <c r="AD36" s="110"/>
      <c r="AE36" s="110"/>
      <c r="AF36" s="110"/>
      <c r="AG36" s="110"/>
      <c r="AH36" s="110"/>
      <c r="AI36" s="110"/>
      <c r="AJ36" s="337"/>
      <c r="AK36" s="189"/>
    </row>
    <row r="37" spans="1:37" ht="11.25">
      <c r="A37" s="209" t="s">
        <v>358</v>
      </c>
      <c r="B37" s="211">
        <f t="shared" si="4"/>
        <v>1</v>
      </c>
      <c r="C37" s="187"/>
      <c r="D37" s="110"/>
      <c r="E37" s="110">
        <v>1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337"/>
      <c r="R37" s="189"/>
      <c r="T37" s="333" t="s">
        <v>266</v>
      </c>
      <c r="U37" s="334">
        <f aca="true" t="shared" si="6" ref="U37:U54">SUM(V37:AJ37)</f>
        <v>1</v>
      </c>
      <c r="V37" s="187"/>
      <c r="W37" s="110">
        <v>1</v>
      </c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337"/>
      <c r="AK37" s="189"/>
    </row>
    <row r="38" spans="1:37" ht="11.25">
      <c r="A38" s="209" t="s">
        <v>234</v>
      </c>
      <c r="B38" s="211">
        <f t="shared" si="4"/>
        <v>1</v>
      </c>
      <c r="C38" s="187"/>
      <c r="D38" s="110"/>
      <c r="E38" s="110"/>
      <c r="F38" s="110"/>
      <c r="G38" s="110"/>
      <c r="H38" s="110"/>
      <c r="I38" s="110"/>
      <c r="J38" s="110"/>
      <c r="K38" s="110"/>
      <c r="L38" s="110">
        <v>1</v>
      </c>
      <c r="M38" s="110"/>
      <c r="N38" s="110"/>
      <c r="O38" s="110"/>
      <c r="P38" s="110"/>
      <c r="Q38" s="337"/>
      <c r="R38" s="189"/>
      <c r="T38" s="333" t="s">
        <v>229</v>
      </c>
      <c r="U38" s="334">
        <f t="shared" si="6"/>
        <v>1</v>
      </c>
      <c r="V38" s="187"/>
      <c r="W38" s="110"/>
      <c r="X38" s="110"/>
      <c r="Y38" s="110"/>
      <c r="Z38" s="110"/>
      <c r="AA38" s="110"/>
      <c r="AB38" s="110"/>
      <c r="AC38" s="110"/>
      <c r="AD38" s="110">
        <v>1</v>
      </c>
      <c r="AE38" s="110"/>
      <c r="AF38" s="110"/>
      <c r="AG38" s="110"/>
      <c r="AH38" s="110"/>
      <c r="AI38" s="110"/>
      <c r="AJ38" s="337"/>
      <c r="AK38" s="189"/>
    </row>
    <row r="39" spans="1:37" ht="11.25">
      <c r="A39" s="209" t="s">
        <v>263</v>
      </c>
      <c r="B39" s="211">
        <f t="shared" si="4"/>
        <v>1</v>
      </c>
      <c r="C39" s="187"/>
      <c r="D39" s="110"/>
      <c r="E39" s="110"/>
      <c r="F39" s="110"/>
      <c r="G39" s="110">
        <v>1</v>
      </c>
      <c r="H39" s="110"/>
      <c r="I39" s="110"/>
      <c r="J39" s="110"/>
      <c r="K39" s="110"/>
      <c r="L39" s="110"/>
      <c r="M39" s="110"/>
      <c r="N39" s="110"/>
      <c r="O39" s="110"/>
      <c r="P39" s="110"/>
      <c r="Q39" s="337"/>
      <c r="R39" s="189"/>
      <c r="T39" s="333" t="s">
        <v>398</v>
      </c>
      <c r="U39" s="334">
        <f t="shared" si="6"/>
        <v>1</v>
      </c>
      <c r="V39" s="187"/>
      <c r="W39" s="110"/>
      <c r="X39" s="110"/>
      <c r="Y39" s="110"/>
      <c r="Z39" s="110">
        <v>1</v>
      </c>
      <c r="AA39" s="110"/>
      <c r="AB39" s="110"/>
      <c r="AC39" s="110"/>
      <c r="AD39" s="110"/>
      <c r="AE39" s="110"/>
      <c r="AF39" s="110"/>
      <c r="AG39" s="110"/>
      <c r="AH39" s="110"/>
      <c r="AI39" s="110"/>
      <c r="AJ39" s="337"/>
      <c r="AK39" s="189"/>
    </row>
    <row r="40" spans="1:37" ht="11.25">
      <c r="A40" s="209" t="s">
        <v>363</v>
      </c>
      <c r="B40" s="211">
        <f t="shared" si="4"/>
        <v>1</v>
      </c>
      <c r="C40" s="187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>
        <v>1</v>
      </c>
      <c r="O40" s="110"/>
      <c r="P40" s="110"/>
      <c r="Q40" s="337"/>
      <c r="R40" s="189"/>
      <c r="T40" s="333" t="s">
        <v>354</v>
      </c>
      <c r="U40" s="334">
        <f t="shared" si="6"/>
        <v>1</v>
      </c>
      <c r="V40" s="187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>
        <v>1</v>
      </c>
      <c r="AH40" s="110"/>
      <c r="AI40" s="110"/>
      <c r="AJ40" s="337"/>
      <c r="AK40" s="189"/>
    </row>
    <row r="41" spans="1:37" ht="11.25">
      <c r="A41" s="209" t="s">
        <v>262</v>
      </c>
      <c r="B41" s="211">
        <f t="shared" si="4"/>
        <v>0</v>
      </c>
      <c r="C41" s="187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337"/>
      <c r="R41" s="189"/>
      <c r="T41" s="333" t="s">
        <v>314</v>
      </c>
      <c r="U41" s="334">
        <f t="shared" si="6"/>
        <v>1</v>
      </c>
      <c r="V41" s="187"/>
      <c r="W41" s="110"/>
      <c r="X41" s="110"/>
      <c r="Y41" s="110"/>
      <c r="Z41" s="110"/>
      <c r="AA41" s="110"/>
      <c r="AB41" s="110">
        <v>1</v>
      </c>
      <c r="AC41" s="110"/>
      <c r="AD41" s="110"/>
      <c r="AE41" s="110"/>
      <c r="AF41" s="110"/>
      <c r="AG41" s="110"/>
      <c r="AH41" s="110"/>
      <c r="AI41" s="110"/>
      <c r="AJ41" s="337"/>
      <c r="AK41" s="189"/>
    </row>
    <row r="42" spans="1:37" ht="11.25">
      <c r="A42" s="209" t="s">
        <v>367</v>
      </c>
      <c r="B42" s="211">
        <f t="shared" si="4"/>
        <v>0</v>
      </c>
      <c r="C42" s="187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337"/>
      <c r="R42" s="189"/>
      <c r="T42" s="333" t="s">
        <v>216</v>
      </c>
      <c r="U42" s="334">
        <f t="shared" si="6"/>
        <v>1</v>
      </c>
      <c r="V42" s="187"/>
      <c r="W42" s="110"/>
      <c r="X42" s="110"/>
      <c r="Y42" s="110"/>
      <c r="Z42" s="110"/>
      <c r="AA42" s="110"/>
      <c r="AB42" s="110"/>
      <c r="AC42" s="110"/>
      <c r="AD42" s="110"/>
      <c r="AE42" s="110"/>
      <c r="AF42" s="110">
        <v>1</v>
      </c>
      <c r="AG42" s="110"/>
      <c r="AH42" s="110"/>
      <c r="AI42" s="110"/>
      <c r="AJ42" s="337"/>
      <c r="AK42" s="189"/>
    </row>
    <row r="43" spans="1:37" ht="11.25">
      <c r="A43" s="209" t="s">
        <v>233</v>
      </c>
      <c r="B43" s="211">
        <f t="shared" si="4"/>
        <v>0</v>
      </c>
      <c r="C43" s="187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337"/>
      <c r="R43" s="189"/>
      <c r="T43" s="333" t="s">
        <v>220</v>
      </c>
      <c r="U43" s="334">
        <f t="shared" si="6"/>
        <v>1</v>
      </c>
      <c r="V43" s="187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>
        <v>1</v>
      </c>
      <c r="AH43" s="110"/>
      <c r="AI43" s="110"/>
      <c r="AJ43" s="337"/>
      <c r="AK43" s="189"/>
    </row>
    <row r="44" spans="1:37" ht="11.25">
      <c r="A44" s="209" t="s">
        <v>369</v>
      </c>
      <c r="B44" s="211">
        <f t="shared" si="4"/>
        <v>0</v>
      </c>
      <c r="C44" s="187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337"/>
      <c r="R44" s="189"/>
      <c r="T44" s="333" t="s">
        <v>375</v>
      </c>
      <c r="U44" s="334">
        <f t="shared" si="6"/>
        <v>1</v>
      </c>
      <c r="V44" s="187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>
        <v>1</v>
      </c>
      <c r="AH44" s="110"/>
      <c r="AI44" s="110"/>
      <c r="AJ44" s="337"/>
      <c r="AK44" s="189"/>
    </row>
    <row r="45" spans="1:37" ht="11.25">
      <c r="A45" s="209" t="s">
        <v>245</v>
      </c>
      <c r="B45" s="211">
        <f t="shared" si="4"/>
        <v>0</v>
      </c>
      <c r="C45" s="187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337"/>
      <c r="R45" s="189"/>
      <c r="T45" s="333" t="s">
        <v>338</v>
      </c>
      <c r="U45" s="334">
        <f t="shared" si="6"/>
        <v>1</v>
      </c>
      <c r="V45" s="187"/>
      <c r="W45" s="110"/>
      <c r="X45" s="110">
        <v>1</v>
      </c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337"/>
      <c r="AK45" s="189"/>
    </row>
    <row r="46" spans="1:37" ht="11.25">
      <c r="A46" s="209" t="s">
        <v>336</v>
      </c>
      <c r="B46" s="211">
        <f t="shared" si="4"/>
        <v>0</v>
      </c>
      <c r="C46" s="187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337"/>
      <c r="R46" s="189"/>
      <c r="T46" s="333" t="s">
        <v>378</v>
      </c>
      <c r="U46" s="334">
        <f t="shared" si="6"/>
        <v>0</v>
      </c>
      <c r="V46" s="187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337"/>
      <c r="AK46" s="189"/>
    </row>
    <row r="47" spans="1:37" ht="11.25">
      <c r="A47" s="209" t="s">
        <v>312</v>
      </c>
      <c r="B47" s="211">
        <f t="shared" si="4"/>
        <v>0</v>
      </c>
      <c r="C47" s="187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337"/>
      <c r="R47" s="189"/>
      <c r="T47" s="333" t="s">
        <v>315</v>
      </c>
      <c r="U47" s="334">
        <f t="shared" si="6"/>
        <v>0</v>
      </c>
      <c r="V47" s="187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337"/>
      <c r="AK47" s="189"/>
    </row>
    <row r="48" spans="1:37" ht="11.25">
      <c r="A48" s="209" t="s">
        <v>337</v>
      </c>
      <c r="B48" s="211">
        <f t="shared" si="4"/>
        <v>0</v>
      </c>
      <c r="C48" s="187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337"/>
      <c r="R48" s="189"/>
      <c r="T48" s="333" t="s">
        <v>341</v>
      </c>
      <c r="U48" s="334">
        <f t="shared" si="6"/>
        <v>0</v>
      </c>
      <c r="V48" s="187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337"/>
      <c r="AK48" s="189"/>
    </row>
    <row r="49" spans="1:37" ht="11.25">
      <c r="A49" s="209"/>
      <c r="B49" s="211">
        <f t="shared" si="4"/>
        <v>0</v>
      </c>
      <c r="C49" s="187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337"/>
      <c r="R49" s="189"/>
      <c r="T49" s="333" t="s">
        <v>388</v>
      </c>
      <c r="U49" s="334">
        <f t="shared" si="6"/>
        <v>0</v>
      </c>
      <c r="V49" s="187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337"/>
      <c r="AK49" s="189"/>
    </row>
    <row r="50" spans="1:37" ht="11.25">
      <c r="A50" s="209"/>
      <c r="B50" s="211">
        <f t="shared" si="4"/>
        <v>0</v>
      </c>
      <c r="C50" s="187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337"/>
      <c r="R50" s="189"/>
      <c r="T50" s="333" t="s">
        <v>377</v>
      </c>
      <c r="U50" s="334">
        <f t="shared" si="6"/>
        <v>0</v>
      </c>
      <c r="V50" s="187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337"/>
      <c r="AK50" s="189"/>
    </row>
    <row r="51" spans="1:37" ht="11.25">
      <c r="A51" s="209"/>
      <c r="B51" s="211">
        <f t="shared" si="4"/>
        <v>0</v>
      </c>
      <c r="C51" s="187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337"/>
      <c r="R51" s="189"/>
      <c r="T51" s="333" t="s">
        <v>399</v>
      </c>
      <c r="U51" s="334">
        <f t="shared" si="6"/>
        <v>0</v>
      </c>
      <c r="V51" s="187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337"/>
      <c r="AK51" s="189"/>
    </row>
    <row r="52" spans="20:37" ht="11.25">
      <c r="T52" s="333" t="s">
        <v>396</v>
      </c>
      <c r="U52" s="334">
        <f t="shared" si="6"/>
        <v>0</v>
      </c>
      <c r="V52" s="187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337"/>
      <c r="AK52" s="189"/>
    </row>
    <row r="53" spans="20:37" ht="11.25">
      <c r="T53" s="334"/>
      <c r="U53" s="334">
        <f t="shared" si="6"/>
        <v>0</v>
      </c>
      <c r="V53" s="187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337"/>
      <c r="AK53" s="189"/>
    </row>
    <row r="54" spans="20:37" ht="12" thickBot="1">
      <c r="T54" s="335"/>
      <c r="U54" s="339">
        <f t="shared" si="6"/>
        <v>0</v>
      </c>
      <c r="V54" s="340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2"/>
      <c r="AK54" s="343"/>
    </row>
  </sheetData>
  <sheetProtection/>
  <mergeCells count="2">
    <mergeCell ref="A1:A2"/>
    <mergeCell ref="T1:T2"/>
  </mergeCells>
  <conditionalFormatting sqref="C4:R4">
    <cfRule type="containsText" priority="25" dxfId="102" operator="containsText" stopIfTrue="1" text="ok">
      <formula>NOT(ISERROR(SEARCH("ok",C4)))</formula>
    </cfRule>
    <cfRule type="containsText" priority="26" dxfId="103" operator="containsText" stopIfTrue="1" text="n/a">
      <formula>NOT(ISERROR(SEARCH("n/a",C4)))</formula>
    </cfRule>
  </conditionalFormatting>
  <conditionalFormatting sqref="C5:R51 V5:AK54">
    <cfRule type="cellIs" priority="24" dxfId="106" operator="greaterThan" stopIfTrue="1">
      <formula>0</formula>
    </cfRule>
  </conditionalFormatting>
  <conditionalFormatting sqref="V4:AK4">
    <cfRule type="containsText" priority="4" dxfId="102" operator="containsText" stopIfTrue="1" text="ok">
      <formula>NOT(ISERROR(SEARCH("ok",V4)))</formula>
    </cfRule>
    <cfRule type="containsText" priority="5" dxfId="103" operator="containsText" stopIfTrue="1" text="n/a">
      <formula>NOT(ISERROR(SEARCH("n/a",V4)))</formula>
    </cfRule>
  </conditionalFormatting>
  <conditionalFormatting sqref="B5:B51 U5:U54">
    <cfRule type="cellIs" priority="1" dxfId="107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Season Statistics</dc:title>
  <dc:subject>WSSNDL</dc:subject>
  <dc:creator>Richard Jones</dc:creator>
  <cp:keywords/>
  <dc:description/>
  <cp:lastModifiedBy>Jones Richard</cp:lastModifiedBy>
  <cp:lastPrinted>2016-01-29T20:42:28Z</cp:lastPrinted>
  <dcterms:created xsi:type="dcterms:W3CDTF">2001-09-07T00:39:31Z</dcterms:created>
  <dcterms:modified xsi:type="dcterms:W3CDTF">2016-08-08T13:03:21Z</dcterms:modified>
  <cp:category/>
  <cp:version/>
  <cp:contentType/>
  <cp:contentStatus/>
</cp:coreProperties>
</file>